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4" i="1" l="1"/>
  <c r="N15" i="1"/>
  <c r="N16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2" i="1"/>
  <c r="N33" i="1"/>
  <c r="N34" i="1"/>
  <c r="N35" i="1"/>
  <c r="N36" i="1"/>
  <c r="N38" i="1"/>
  <c r="N39" i="1"/>
  <c r="N40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M55" i="1"/>
  <c r="M49" i="1"/>
  <c r="M85" i="1"/>
  <c r="M102" i="1"/>
  <c r="M58" i="1"/>
  <c r="M59" i="1"/>
  <c r="L11" i="1"/>
  <c r="L58" i="1"/>
  <c r="L59" i="1"/>
  <c r="L85" i="1" l="1"/>
  <c r="L102" i="1"/>
  <c r="L66" i="1" l="1"/>
  <c r="L55" i="1" l="1"/>
  <c r="K29" i="1"/>
  <c r="K54" i="1" l="1"/>
  <c r="K55" i="1"/>
  <c r="M63" i="1" l="1"/>
  <c r="M69" i="1"/>
  <c r="M68" i="1" s="1"/>
  <c r="M25" i="1"/>
  <c r="M75" i="1" l="1"/>
  <c r="L69" i="1"/>
  <c r="L68" i="1" l="1"/>
  <c r="M54" i="1"/>
  <c r="L54" i="1"/>
  <c r="L52" i="1" l="1"/>
  <c r="M52" i="1"/>
  <c r="M43" i="1"/>
  <c r="L43" i="1"/>
  <c r="L25" i="1"/>
  <c r="K85" i="1"/>
  <c r="K75" i="1"/>
  <c r="K50" i="1"/>
  <c r="K52" i="1"/>
  <c r="K39" i="1"/>
  <c r="K38" i="1" s="1"/>
  <c r="K35" i="1"/>
  <c r="K34" i="1" s="1"/>
  <c r="K49" i="1" l="1"/>
  <c r="M84" i="1"/>
  <c r="M81" i="1" s="1"/>
  <c r="M62" i="1" s="1"/>
  <c r="M61" i="1" s="1"/>
  <c r="L84" i="1"/>
  <c r="K84" i="1"/>
  <c r="K63" i="1"/>
  <c r="L63" i="1"/>
  <c r="L49" i="1"/>
  <c r="L19" i="1"/>
  <c r="K19" i="1"/>
  <c r="L81" i="1" l="1"/>
  <c r="K81" i="1"/>
  <c r="L17" i="1" l="1"/>
  <c r="L14" i="1"/>
  <c r="K14" i="1"/>
  <c r="M79" i="1" l="1"/>
  <c r="K79" i="1"/>
  <c r="L79" i="1"/>
  <c r="L75" i="1" l="1"/>
  <c r="L77" i="1"/>
  <c r="M77" i="1"/>
  <c r="L39" i="1"/>
  <c r="M39" i="1"/>
  <c r="L35" i="1"/>
  <c r="L34" i="1" s="1"/>
  <c r="M35" i="1"/>
  <c r="L29" i="1"/>
  <c r="M29" i="1"/>
  <c r="M19" i="1"/>
  <c r="M14" i="1"/>
  <c r="M17" i="1"/>
  <c r="N17" i="1" s="1"/>
  <c r="M38" i="1" l="1"/>
  <c r="M42" i="1"/>
  <c r="M24" i="1"/>
  <c r="M28" i="1"/>
  <c r="M34" i="1"/>
  <c r="L24" i="1"/>
  <c r="L42" i="1"/>
  <c r="L74" i="1"/>
  <c r="L38" i="1"/>
  <c r="L28" i="1"/>
  <c r="L13" i="1"/>
  <c r="M74" i="1"/>
  <c r="M13" i="1"/>
  <c r="M12" i="1" s="1"/>
  <c r="M11" i="1" s="1"/>
  <c r="K17" i="1"/>
  <c r="L62" i="1" l="1"/>
  <c r="M33" i="1"/>
  <c r="N13" i="1"/>
  <c r="L33" i="1"/>
  <c r="L12" i="1"/>
  <c r="L61" i="1" l="1"/>
  <c r="M27" i="1"/>
  <c r="N12" i="1"/>
  <c r="L27" i="1"/>
  <c r="K47" i="1"/>
  <c r="K46" i="1" s="1"/>
  <c r="K45" i="1" s="1"/>
  <c r="K25" i="1"/>
  <c r="K24" i="1" s="1"/>
  <c r="M107" i="1" l="1"/>
  <c r="N107" i="1" s="1"/>
  <c r="L107" i="1"/>
  <c r="K77" i="1"/>
  <c r="K43" i="1"/>
  <c r="K42" i="1" s="1"/>
  <c r="K28" i="1"/>
  <c r="N11" i="1" l="1"/>
  <c r="K13" i="1"/>
  <c r="K12" i="1" s="1"/>
  <c r="K33" i="1"/>
  <c r="K27" i="1" s="1"/>
  <c r="K74" i="1"/>
  <c r="K62" i="1" s="1"/>
  <c r="K61" i="1" s="1"/>
  <c r="K11" i="1" l="1"/>
  <c r="K107" i="1" s="1"/>
</calcChain>
</file>

<file path=xl/sharedStrings.xml><?xml version="1.0" encoding="utf-8"?>
<sst xmlns="http://schemas.openxmlformats.org/spreadsheetml/2006/main" count="760" uniqueCount="187">
  <si>
    <t>00</t>
  </si>
  <si>
    <t>0000</t>
  </si>
  <si>
    <t>000</t>
  </si>
  <si>
    <t>НАЛОГОВЫЕ И НЕНАЛОГОВЫЕ ДОХОДЫ</t>
  </si>
  <si>
    <t>01</t>
  </si>
  <si>
    <t>Налоги на прибыль, доходы.</t>
  </si>
  <si>
    <t>110</t>
  </si>
  <si>
    <t>Налог на доходы физических лиц</t>
  </si>
  <si>
    <t>182</t>
  </si>
  <si>
    <t>1</t>
  </si>
  <si>
    <t>1000</t>
  </si>
  <si>
    <t xml:space="preserve">Налог на доходы физических лиц с доходов,  полученных физическими лицами в соответствии со статьей 228 Налогового кодекса Российской Федерации </t>
  </si>
  <si>
    <t>05</t>
  </si>
  <si>
    <t>Единый сельскохозяйственный налог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</si>
  <si>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</si>
  <si>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</si>
  <si>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</si>
  <si>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 xml:space="preserve"> 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</si>
  <si>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 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</si>
  <si>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06</t>
  </si>
  <si>
    <t>Налоги  на имущество</t>
  </si>
  <si>
    <t>Налог на имущество физических лиц</t>
  </si>
  <si>
    <t>10</t>
  </si>
  <si>
    <t xml:space="preserve">Налог на имущество физических лиц  взимаемый по ставкам. применяемым к объектам налогообложения, расположенным в границах поселений. </t>
  </si>
  <si>
    <t>Земельный налог</t>
  </si>
  <si>
    <t>807</t>
  </si>
  <si>
    <t>08</t>
  </si>
  <si>
    <t xml:space="preserve">ГОСУДАРСТВЕННАЯ ПОШЛИНА                    </t>
  </si>
  <si>
    <t>Государственная пошлина за совершение   нотариальных действий (за исключением действий, совершаемых                                консульскими   учреждениями Российской Федерации)</t>
  </si>
  <si>
    <t>Безвозмездное  поступление</t>
  </si>
  <si>
    <t>02</t>
  </si>
  <si>
    <t>Безвозмездное  поступления от других бюджетов бюджетной системы РФ</t>
  </si>
  <si>
    <t>Субвенции бюджетам субъектов РФ и   муниципальных образований</t>
  </si>
  <si>
    <t>Субвенции бюджетам поселений на выполнение передаваемых полномочий субъектов Российской Федерации</t>
  </si>
  <si>
    <t>7514</t>
  </si>
  <si>
    <t>Иные  межбюджетные трансферты</t>
  </si>
  <si>
    <t>Прочие межбюджетные, трансферты, передаваемые бюджетам</t>
  </si>
  <si>
    <t>2</t>
  </si>
  <si>
    <t>151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</si>
  <si>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</si>
  <si>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100</t>
  </si>
  <si>
    <t>8105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</si>
  <si>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</si>
  <si>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</si>
  <si>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</si>
  <si>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</si>
  <si>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</si>
  <si>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</si>
  <si>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</si>
  <si>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</si>
  <si>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</si>
  <si>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</si>
  <si>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</si>
  <si>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3</t>
  </si>
  <si>
    <t>4</t>
  </si>
  <si>
    <t>5</t>
  </si>
  <si>
    <t>6</t>
  </si>
  <si>
    <t>7</t>
  </si>
  <si>
    <t>8</t>
  </si>
  <si>
    <t>010</t>
  </si>
  <si>
    <t>030</t>
  </si>
  <si>
    <t>230</t>
  </si>
  <si>
    <t>240</t>
  </si>
  <si>
    <t>250</t>
  </si>
  <si>
    <t>260</t>
  </si>
  <si>
    <t>020</t>
  </si>
  <si>
    <t>04</t>
  </si>
  <si>
    <t>001</t>
  </si>
  <si>
    <t>024</t>
  </si>
  <si>
    <t>999</t>
  </si>
  <si>
    <t>8302</t>
  </si>
  <si>
    <t>Субвенции бюджетам поселений на осуществление первичного воинского учета на территориях , где отсутствуют военные  комиссариаты</t>
  </si>
  <si>
    <t>033</t>
  </si>
  <si>
    <t>040</t>
  </si>
  <si>
    <t>043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</si>
  <si>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непрограмных расходов органов судебной власти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</si>
  <si>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</si>
  <si>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</si>
  <si>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</si>
  <si>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налогс физических лиц, обладающих земельным участком, расположенным в границах сельских поселений</t>
  </si>
  <si>
    <t>2100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</si>
  <si>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    ( пени по соответствующему платежу)</t>
    </r>
  </si>
  <si>
    <t>Налог на имущество физических лиц  взимаемый по ставкам. применяемым к объектам налогообложения, расположенным в границах поселений. (пени по соответствующему платежу)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</si>
  <si>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Федерации(сумма платежа (перерасчеты, недоимка и задолженность по соответствующему платежу в том числе по отмененному))</t>
    </r>
  </si>
  <si>
    <t>Налог на имущество физических лиц  взимаемый по ставкам. применяемым к объектам налогообложения, расположенным в границах поселений. (сумма платежа (перерасчеты, недоимка и задолженность по соответствующему платежу в том числе по отмененному))</t>
  </si>
  <si>
    <t>Земельный налог с организаций, обладающих земельным участком, расположенным в границах сельских поселений(сумма платежа (перерасчеты, недоимка и задолженность по соответствующему платежу в том числе по отмененному))</t>
  </si>
  <si>
    <t>Земельный налогс физических лиц, обладающих земельным участком, расположенным в границах сельских поселений(сумма платежа (перерасчеты, недоимка и задолженность по соответствующему платежу в том числе по отмененному))</t>
  </si>
  <si>
    <t>Доходы от уплаты акцизов на дизельное топливо, зачисляемые в консолидированные бюджеты субъектов Российской Федерации</t>
  </si>
  <si>
    <t>Государственная пошлина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действий) (сумма платежа (перерасчеты, недоимка и задолженность по соответствующему платежу в том числе по отмененному))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</si>
  <si>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(сумма платежа (сумма платежа (перерасчеты, недоимка и задолженность по соответствующему платежу в том числе по отмененному))</t>
  </si>
  <si>
    <t>7412</t>
  </si>
  <si>
    <t>1021</t>
  </si>
  <si>
    <t>Налоги на совокупный доход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</si>
  <si>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</si>
  <si>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</si>
  <si>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бюджетных и автономных учреждений,а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</si>
  <si>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</si>
  <si>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</si>
  <si>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</si>
  <si>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 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</si>
  <si>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Процент исполнения</t>
  </si>
  <si>
    <t>Приложение 2</t>
  </si>
  <si>
    <t>49</t>
  </si>
  <si>
    <t>Прочие межбюджетные трансферты передаваемые бюджетам сельских 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непрограмных расходов отдельных органов исполнительной власти</t>
  </si>
  <si>
    <t>7508</t>
  </si>
  <si>
    <t>30</t>
  </si>
  <si>
    <t>35</t>
  </si>
  <si>
    <t>118</t>
  </si>
  <si>
    <t>45</t>
  </si>
  <si>
    <t>160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</si>
  <si>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
</t>
  </si>
  <si>
    <t xml:space="preserve"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уровня5
</t>
  </si>
  <si>
    <t>15</t>
  </si>
  <si>
    <t>Земельный налогс физических лиц, обладающих земельным участком, расположенным в границах сельских поселений(пени по соответствующему платежу))</t>
  </si>
  <si>
    <t>150</t>
  </si>
  <si>
    <t>8115</t>
  </si>
  <si>
    <t>Земельный налог с организаций, обладающих земельным участком, расположенным в границах сельских поселений((пени по соответствующему платежу))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</si>
  <si>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</si>
  <si>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</si>
  <si>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Российской федерации</t>
  </si>
  <si>
    <t>Дотации бюджетам сельских поселений на выравнивание бюджетной обеспеченности из бюджетов района</t>
  </si>
  <si>
    <t>16</t>
  </si>
  <si>
    <t>7509</t>
  </si>
  <si>
    <t xml:space="preserve">Прочие межбюджетные трансферты, передаваемые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</si>
  <si>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>035</t>
  </si>
  <si>
    <t>9999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</si>
  <si>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</si>
  <si>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</si>
  <si>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</si>
  <si>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40</t>
  </si>
  <si>
    <t>Межбюджетные трансферты</t>
  </si>
  <si>
    <t>46</t>
  </si>
  <si>
    <t>Межбюджетные трансферты передаваемые бюджетам</t>
  </si>
  <si>
    <t xml:space="preserve">Межбюджетные трансферты передаваемые бюджетам для компенсации дополнительных расходов, возникших в результате решений, принятых органами власти другого уровня </t>
  </si>
  <si>
    <t xml:space="preserve">Прочие межбюджетные трансферты передаваемые бюджетам сельских  поселений ( на  обеспечение первичных мер пожарной безопасности) </t>
  </si>
  <si>
    <t>Прочие межбюджетные трансферты передаваемые бюджетам сельских  поселений ( на содержание автомобильных дорог общего пользования местного значения за счет средств дорожного фонда Красноярского края)</t>
  </si>
  <si>
    <t>Прочие межбюджетные трансферты передаваемые бюджетам сельских  поселений (на организацию общественных работ в  поселениях)</t>
  </si>
  <si>
    <t>8108</t>
  </si>
  <si>
    <t>Прочие межбюджетные трансферты, передаваемые бюджетам сельских поселений (на повышение безопасности дорожного движения)</t>
  </si>
  <si>
    <t>Прочие межбюджетные трансферты передаваемые бюджетам сельских  поселений (на обеспечение освещением территорий сельских поселений)</t>
  </si>
  <si>
    <t>Прочие межбюджетные трансферты передаваемые бюджетам сельских  поселений (на поддержку мер по обеспечению сбалансированности бюджетов)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</si>
  <si>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</si>
  <si>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</si>
  <si>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</si>
  <si>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052</t>
  </si>
  <si>
    <t>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</si>
  <si>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</si>
  <si>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29</t>
  </si>
  <si>
    <t>Прочие субсидии</t>
  </si>
  <si>
    <t>Прочие субсидии бюджетам сельских поселений</t>
  </si>
  <si>
    <t>Прочие субсидии бюджетам сельских поселений  (на обеспечение первичных мер пожарной безопасности)</t>
  </si>
  <si>
    <t>Прочие субсидии бюджетам сельских поселений ( на содержание автомобильных дорог общего пользования местного значения за счет средств дорожного фонда Красноярского края)</t>
  </si>
  <si>
    <t>7741</t>
  </si>
  <si>
    <t>Прочие субсидии  бюджетам сельских поселений (для реализации проектов по благоустройству территорий поселений)</t>
  </si>
  <si>
    <t>7463</t>
  </si>
  <si>
    <t xml:space="preserve">Прочие субсидии  бюджетам сельских поселений ( на  обустройство мест  (площадок) накопления отходов потребления  и (или)  приобретение контейнерного оборудования) </t>
  </si>
  <si>
    <t>Прочие межбюджетные трансферты передаваемые бюджетам сельских  поселений (на частичную компенсацию расходов на повышение оплаты труда отдельным категориям работников бюджетной сферы)</t>
  </si>
  <si>
    <t>2724</t>
  </si>
  <si>
    <t>8463</t>
  </si>
  <si>
    <t>Прочие межбюджетные трансферты передаваемые бюджетам сельских  поселений (на обустройство мест (площадок) накопления отходов потребления и (или) приобретение контейнерного оборудования)</t>
  </si>
  <si>
    <t>8911</t>
  </si>
  <si>
    <t>Прочие межбюджетные трансферты передаваемые бюджетам сельских  поселений (на проведение работ по уничтожению дикорастущей конопли)</t>
  </si>
  <si>
    <t>к  решению № 36-111р от 19.03.2024 г</t>
  </si>
  <si>
    <t xml:space="preserve">Доходы Ильинского сельсовета на 2023 год </t>
  </si>
  <si>
    <t>Утверждено  решением о бюджете на 2023 год</t>
  </si>
  <si>
    <t>Уточненный план 2023 год</t>
  </si>
  <si>
    <t>Исполнено  за 2023</t>
  </si>
  <si>
    <t>053</t>
  </si>
  <si>
    <t>Доходы от реализации иного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</si>
  <si>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20</t>
  </si>
  <si>
    <t>Субсидии бюджетам бюджетной системы Российской Федерации (межбюджетные субсидии)</t>
  </si>
  <si>
    <t>25</t>
  </si>
  <si>
    <t>576</t>
  </si>
  <si>
    <t>Субсидии бюджетам сельских поселений на обеспечение комплексного развития сельских территорий</t>
  </si>
  <si>
    <t>8101</t>
  </si>
  <si>
    <t>Прочие межбюджетные трансферты передаваемые бюджетам сельских поселений (на капитальный ремонт, реконструкцию находящихся в муниципальной собственности объектов коммунальной инфраструктуры, а так же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сточных вод)</t>
  </si>
  <si>
    <t>8116</t>
  </si>
  <si>
    <t>Прочие межбюджетные трансферты, передаваемые бюджетам сельских поселений (на обследование автомобильных трасс в части их покрытия подвижной радиотелефонной связью)</t>
  </si>
  <si>
    <t>8198</t>
  </si>
  <si>
    <t>Прочие межбюджетные трансферты, передаваемые бюджетам сельских поселений ( на содействие в повышении активности деятельности органов местного самоуправления с целью улучшения качества жизни населения)</t>
  </si>
  <si>
    <t>БЕЗВОЗМЕЗДНЫЕ ПОСТУПЛЕНИЯ ОТ НЕГОСУДАРСТВЕННЫХ ОРГАНИЗАЦИЙ</t>
  </si>
  <si>
    <t>099</t>
  </si>
  <si>
    <t>Прочие безвозмездные поступления от негосударственных организаций в бюджеты сельских поселений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</si>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</sst>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164" fontId="5" fillId="0" borderId="1" xfId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165" fontId="5" fillId="0" borderId="3" xfId="0" applyNumberFormat="1" applyFont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0" fillId="0" borderId="1" xfId="0" applyBorder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0" fillId="0" borderId="1" xfId="0" applyNumberFormat="1" applyBorder="1"/>
    <xf numFmtId="165" fontId="13" fillId="0" borderId="1" xfId="0" applyNumberFormat="1" applyFont="1" applyBorder="1"/>
    <xf numFmtId="165" fontId="11" fillId="0" borderId="1" xfId="0" applyNumberFormat="1" applyFont="1" applyBorder="1"/>
    <xf numFmtId="49" fontId="1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65" fontId="6" fillId="0" borderId="3" xfId="0" applyNumberFormat="1" applyFont="1" applyBorder="1" applyAlignment="1">
      <alignment horizontal="right" wrapText="1"/>
    </xf>
    <xf numFmtId="165" fontId="8" fillId="0" borderId="1" xfId="0" applyNumberFormat="1" applyFont="1" applyBorder="1" applyAlignment="1">
      <alignment horizontal="right" wrapText="1"/>
    </xf>
    <xf numFmtId="165" fontId="14" fillId="0" borderId="1" xfId="0" applyNumberFormat="1" applyFont="1" applyBorder="1"/>
    <xf numFmtId="0" fontId="11" fillId="0" borderId="0" xfId="0" applyFont="1" applyAlignment="1">
      <alignment horizontal="justify" vertical="center"/>
    </xf>
    <xf numFmtId="165" fontId="15" fillId="0" borderId="1" xfId="0" applyNumberFormat="1" applyFont="1" applyBorder="1"/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1" fillId="0" borderId="1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165" fontId="0" fillId="0" borderId="0" xfId="0" applyNumberFormat="1"/>
    <xf numFmtId="0" fontId="9" fillId="0" borderId="1" xfId="0" applyNumberFormat="1" applyFont="1" applyFill="1" applyBorder="1" applyAlignment="1">
      <alignment horizontal="center" vertical="center" textRotation="90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4" xfId="0" quotePrefix="1" applyNumberFormat="1" applyFont="1" applyFill="1" applyBorder="1" applyAlignment="1">
      <alignment horizontal="center" vertical="center" wrapText="1"/>
    </xf>
    <xf numFmtId="49" fontId="9" fillId="0" borderId="5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tabSelected="1" zoomScale="84" zoomScaleNormal="84" workbookViewId="0">
      <selection activeCell="P101" sqref="P101"/>
    </sheetView>
  </sheetViews>
  <sheetFormatPr defaultRowHeight="15" x14ac:dyDescent="0.25"/>
  <cols>
    <col min="1" max="1" width="5.42578125" customWidth="1"/>
    <col min="2" max="2" width="6.28515625" customWidth="1"/>
    <col min="3" max="3" width="6" customWidth="1"/>
    <col min="4" max="5" width="7" customWidth="1"/>
    <col min="6" max="6" width="7.85546875" customWidth="1"/>
    <col min="7" max="7" width="4.85546875" customWidth="1"/>
    <col min="8" max="8" width="6.28515625" customWidth="1"/>
    <col min="9" max="9" width="5.28515625" customWidth="1"/>
    <col min="10" max="10" width="43" customWidth="1"/>
    <col min="11" max="11" width="11.85546875" customWidth="1"/>
    <col min="12" max="12" width="12.42578125" customWidth="1"/>
    <col min="14" max="14" width="9.140625" style="35"/>
  </cols>
  <sheetData>
    <row r="1" spans="1:16" x14ac:dyDescent="0.25">
      <c r="B1" s="1"/>
      <c r="C1" s="1"/>
      <c r="D1" s="1"/>
      <c r="E1" s="1"/>
      <c r="F1" s="1"/>
      <c r="G1" s="1"/>
      <c r="H1" s="1"/>
      <c r="I1" s="1"/>
      <c r="J1" s="54" t="s">
        <v>101</v>
      </c>
      <c r="K1" s="54"/>
      <c r="L1" s="54"/>
      <c r="M1" s="54"/>
      <c r="N1" s="54"/>
    </row>
    <row r="2" spans="1:16" x14ac:dyDescent="0.25">
      <c r="B2" s="1"/>
      <c r="C2" s="1"/>
      <c r="D2" s="1"/>
      <c r="E2" s="1"/>
      <c r="F2" s="1"/>
      <c r="G2" s="1"/>
      <c r="H2" s="1"/>
      <c r="I2" s="1"/>
      <c r="J2" s="54" t="s">
        <v>162</v>
      </c>
      <c r="K2" s="54"/>
      <c r="L2" s="54"/>
      <c r="M2" s="54"/>
      <c r="N2" s="54"/>
    </row>
    <row r="3" spans="1:16" x14ac:dyDescent="0.25">
      <c r="B3" s="1"/>
      <c r="C3" s="1"/>
      <c r="D3" s="1"/>
      <c r="E3" s="1"/>
      <c r="F3" s="1"/>
      <c r="G3" s="1"/>
      <c r="H3" s="1"/>
      <c r="I3" s="1"/>
      <c r="J3" s="2"/>
      <c r="K3" s="3"/>
    </row>
    <row r="4" spans="1:16" x14ac:dyDescent="0.25">
      <c r="B4" s="1"/>
      <c r="C4" s="1"/>
      <c r="D4" s="1"/>
      <c r="E4" s="1"/>
      <c r="F4" s="1"/>
      <c r="G4" s="1"/>
      <c r="H4" s="1"/>
      <c r="I4" s="1"/>
      <c r="J4" s="2"/>
      <c r="K4" s="3"/>
    </row>
    <row r="5" spans="1:16" x14ac:dyDescent="0.25">
      <c r="B5" s="1"/>
      <c r="C5" s="1"/>
      <c r="D5" s="1"/>
      <c r="E5" s="1"/>
      <c r="F5" s="1"/>
      <c r="G5" s="1"/>
      <c r="H5" s="1"/>
      <c r="I5" s="1"/>
      <c r="J5" s="2"/>
      <c r="K5" s="3"/>
    </row>
    <row r="6" spans="1:16" ht="15.75" x14ac:dyDescent="0.25">
      <c r="B6" s="55" t="s">
        <v>163</v>
      </c>
      <c r="C6" s="56"/>
      <c r="D6" s="56"/>
      <c r="E6" s="56"/>
      <c r="F6" s="56"/>
      <c r="G6" s="56"/>
      <c r="H6" s="56"/>
      <c r="I6" s="56"/>
      <c r="J6" s="56"/>
      <c r="K6" s="3"/>
    </row>
    <row r="7" spans="1:16" x14ac:dyDescent="0.25">
      <c r="B7" s="1"/>
      <c r="C7" s="1"/>
      <c r="D7" s="1"/>
      <c r="E7" s="1"/>
      <c r="F7" s="1"/>
      <c r="G7" s="1"/>
      <c r="H7" s="1"/>
      <c r="I7" s="1"/>
      <c r="J7" s="2"/>
      <c r="K7" s="3"/>
    </row>
    <row r="8" spans="1:16" ht="15" customHeight="1" x14ac:dyDescent="0.25">
      <c r="A8" s="48" t="s">
        <v>42</v>
      </c>
      <c r="B8" s="49" t="s">
        <v>43</v>
      </c>
      <c r="C8" s="50"/>
      <c r="D8" s="50"/>
      <c r="E8" s="50"/>
      <c r="F8" s="50"/>
      <c r="G8" s="50"/>
      <c r="H8" s="50"/>
      <c r="I8" s="50"/>
      <c r="J8" s="51"/>
      <c r="K8" s="52" t="s">
        <v>164</v>
      </c>
      <c r="L8" s="52" t="s">
        <v>165</v>
      </c>
      <c r="M8" s="53" t="s">
        <v>166</v>
      </c>
      <c r="N8" s="53" t="s">
        <v>100</v>
      </c>
    </row>
    <row r="9" spans="1:16" ht="157.5" x14ac:dyDescent="0.25">
      <c r="A9" s="48"/>
      <c r="B9" s="17" t="s">
        <v>45</v>
      </c>
      <c r="C9" s="17" t="s">
        <v>46</v>
      </c>
      <c r="D9" s="17" t="s">
        <v>47</v>
      </c>
      <c r="E9" s="17" t="s">
        <v>48</v>
      </c>
      <c r="F9" s="17" t="s">
        <v>49</v>
      </c>
      <c r="G9" s="17" t="s">
        <v>50</v>
      </c>
      <c r="H9" s="17" t="s">
        <v>51</v>
      </c>
      <c r="I9" s="17" t="s">
        <v>52</v>
      </c>
      <c r="J9" s="19" t="s">
        <v>44</v>
      </c>
      <c r="K9" s="53"/>
      <c r="L9" s="53"/>
      <c r="M9" s="53"/>
      <c r="N9" s="53"/>
    </row>
    <row r="10" spans="1:16" x14ac:dyDescent="0.25">
      <c r="A10" s="20"/>
      <c r="B10" s="21" t="s">
        <v>9</v>
      </c>
      <c r="C10" s="21" t="s">
        <v>37</v>
      </c>
      <c r="D10" s="21" t="s">
        <v>53</v>
      </c>
      <c r="E10" s="21" t="s">
        <v>54</v>
      </c>
      <c r="F10" s="21" t="s">
        <v>55</v>
      </c>
      <c r="G10" s="21" t="s">
        <v>56</v>
      </c>
      <c r="H10" s="21" t="s">
        <v>57</v>
      </c>
      <c r="I10" s="21" t="s">
        <v>58</v>
      </c>
      <c r="J10" s="18">
        <v>9</v>
      </c>
      <c r="K10" s="22">
        <v>10</v>
      </c>
      <c r="L10" s="20"/>
      <c r="M10" s="20"/>
      <c r="N10" s="36"/>
    </row>
    <row r="11" spans="1:16" ht="31.5" x14ac:dyDescent="0.25">
      <c r="A11" s="23">
        <v>1</v>
      </c>
      <c r="B11" s="16" t="s">
        <v>2</v>
      </c>
      <c r="C11" s="4">
        <v>1</v>
      </c>
      <c r="D11" s="4" t="s">
        <v>0</v>
      </c>
      <c r="E11" s="4" t="s">
        <v>0</v>
      </c>
      <c r="F11" s="4" t="s">
        <v>2</v>
      </c>
      <c r="G11" s="4" t="s">
        <v>0</v>
      </c>
      <c r="H11" s="4" t="s">
        <v>1</v>
      </c>
      <c r="I11" s="4" t="s">
        <v>2</v>
      </c>
      <c r="J11" s="6" t="s">
        <v>3</v>
      </c>
      <c r="K11" s="14">
        <f>K12+K19+K27+K42+K24+K45+K49+K54</f>
        <v>4529.3999999999996</v>
      </c>
      <c r="L11" s="14">
        <f>L12+L19+L24+L27+L42+L49+L54+L58</f>
        <v>2191.3000000000002</v>
      </c>
      <c r="M11" s="14">
        <f>M12+M19+M24+M27+M42+M49+M54+M58</f>
        <v>2275.8000000000002</v>
      </c>
      <c r="N11" s="37">
        <f>M11/L11*100</f>
        <v>103.85615844475882</v>
      </c>
      <c r="P11" s="47"/>
    </row>
    <row r="12" spans="1:16" ht="15.75" x14ac:dyDescent="0.25">
      <c r="A12" s="23">
        <v>2</v>
      </c>
      <c r="B12" s="4">
        <v>182</v>
      </c>
      <c r="C12" s="4">
        <v>1</v>
      </c>
      <c r="D12" s="4" t="s">
        <v>4</v>
      </c>
      <c r="E12" s="4" t="s">
        <v>0</v>
      </c>
      <c r="F12" s="4" t="s">
        <v>2</v>
      </c>
      <c r="G12" s="4" t="s">
        <v>0</v>
      </c>
      <c r="H12" s="4" t="s">
        <v>1</v>
      </c>
      <c r="I12" s="4" t="s">
        <v>2</v>
      </c>
      <c r="J12" s="8" t="s">
        <v>5</v>
      </c>
      <c r="K12" s="7">
        <f>K13</f>
        <v>250</v>
      </c>
      <c r="L12" s="7">
        <f t="shared" ref="L12:M12" si="0">L13</f>
        <v>274</v>
      </c>
      <c r="M12" s="7">
        <f t="shared" si="0"/>
        <v>278.2</v>
      </c>
      <c r="N12" s="37">
        <f t="shared" ref="N12:N96" si="1">M12/L12*100</f>
        <v>101.53284671532847</v>
      </c>
    </row>
    <row r="13" spans="1:16" ht="15.75" x14ac:dyDescent="0.25">
      <c r="A13" s="23">
        <v>3</v>
      </c>
      <c r="B13" s="5">
        <v>182</v>
      </c>
      <c r="C13" s="5">
        <v>1</v>
      </c>
      <c r="D13" s="5" t="s">
        <v>4</v>
      </c>
      <c r="E13" s="5" t="s">
        <v>30</v>
      </c>
      <c r="F13" s="5" t="s">
        <v>2</v>
      </c>
      <c r="G13" s="5" t="s">
        <v>4</v>
      </c>
      <c r="H13" s="5" t="s">
        <v>1</v>
      </c>
      <c r="I13" s="5" t="s">
        <v>6</v>
      </c>
      <c r="J13" s="9" t="s">
        <v>7</v>
      </c>
      <c r="K13" s="10">
        <f>K14+K17</f>
        <v>250</v>
      </c>
      <c r="L13" s="10">
        <f t="shared" ref="L13:M13" si="2">L14+L17</f>
        <v>274</v>
      </c>
      <c r="M13" s="10">
        <f t="shared" si="2"/>
        <v>278.2</v>
      </c>
      <c r="N13" s="37">
        <f t="shared" si="1"/>
        <v>101.53284671532847</v>
      </c>
    </row>
    <row r="14" spans="1:16" ht="129" x14ac:dyDescent="0.25">
      <c r="A14" s="23">
        <v>4</v>
      </c>
      <c r="B14" s="5" t="s">
        <v>8</v>
      </c>
      <c r="C14" s="5" t="s">
        <v>9</v>
      </c>
      <c r="D14" s="5" t="s">
        <v>4</v>
      </c>
      <c r="E14" s="5" t="s">
        <v>30</v>
      </c>
      <c r="F14" s="5" t="s">
        <v>59</v>
      </c>
      <c r="G14" s="5" t="s">
        <v>4</v>
      </c>
      <c r="H14" s="5" t="s">
        <v>1</v>
      </c>
      <c r="I14" s="5" t="s">
        <v>6</v>
      </c>
      <c r="J14" s="11" t="s">
        <v>39</v>
      </c>
      <c r="K14" s="10">
        <f>K15+K16</f>
        <v>250</v>
      </c>
      <c r="L14" s="10">
        <f>L15+L16</f>
        <v>267</v>
      </c>
      <c r="M14" s="10">
        <f t="shared" ref="M14" si="3">M15+M16</f>
        <v>267.2</v>
      </c>
      <c r="N14" s="37">
        <f t="shared" si="1"/>
        <v>100.07490636704119</v>
      </c>
    </row>
    <row r="15" spans="1:16" ht="176.25" x14ac:dyDescent="0.25">
      <c r="A15" s="23">
        <v>5</v>
      </c>
      <c r="B15" s="5">
        <v>182</v>
      </c>
      <c r="C15" s="5">
        <v>1</v>
      </c>
      <c r="D15" s="5" t="s">
        <v>4</v>
      </c>
      <c r="E15" s="5" t="s">
        <v>30</v>
      </c>
      <c r="F15" s="5" t="s">
        <v>59</v>
      </c>
      <c r="G15" s="5" t="s">
        <v>4</v>
      </c>
      <c r="H15" s="5" t="s">
        <v>10</v>
      </c>
      <c r="I15" s="5">
        <v>110</v>
      </c>
      <c r="J15" s="25" t="s">
        <v>83</v>
      </c>
      <c r="K15" s="10">
        <v>243</v>
      </c>
      <c r="L15" s="32">
        <v>262</v>
      </c>
      <c r="M15" s="32">
        <v>267.2</v>
      </c>
      <c r="N15" s="37">
        <f t="shared" si="1"/>
        <v>101.98473282442748</v>
      </c>
    </row>
    <row r="16" spans="1:16" ht="144.75" x14ac:dyDescent="0.25">
      <c r="A16" s="23">
        <v>6</v>
      </c>
      <c r="B16" s="5">
        <v>182</v>
      </c>
      <c r="C16" s="5">
        <v>1</v>
      </c>
      <c r="D16" s="5" t="s">
        <v>4</v>
      </c>
      <c r="E16" s="5" t="s">
        <v>30</v>
      </c>
      <c r="F16" s="5" t="s">
        <v>59</v>
      </c>
      <c r="G16" s="5" t="s">
        <v>4</v>
      </c>
      <c r="H16" s="5" t="s">
        <v>80</v>
      </c>
      <c r="I16" s="5">
        <v>110</v>
      </c>
      <c r="J16" s="11" t="s">
        <v>81</v>
      </c>
      <c r="K16" s="10">
        <v>7</v>
      </c>
      <c r="L16" s="32">
        <v>5</v>
      </c>
      <c r="M16" s="32">
        <v>0</v>
      </c>
      <c r="N16" s="37">
        <f t="shared" si="1"/>
        <v>0</v>
      </c>
    </row>
    <row r="17" spans="1:14" ht="78.75" x14ac:dyDescent="0.25">
      <c r="A17" s="23">
        <v>7</v>
      </c>
      <c r="B17" s="5">
        <v>182</v>
      </c>
      <c r="C17" s="5">
        <v>1</v>
      </c>
      <c r="D17" s="5" t="s">
        <v>4</v>
      </c>
      <c r="E17" s="5" t="s">
        <v>30</v>
      </c>
      <c r="F17" s="5" t="s">
        <v>60</v>
      </c>
      <c r="G17" s="5" t="s">
        <v>4</v>
      </c>
      <c r="H17" s="5" t="s">
        <v>1</v>
      </c>
      <c r="I17" s="5">
        <v>110</v>
      </c>
      <c r="J17" s="9" t="s">
        <v>11</v>
      </c>
      <c r="K17" s="10">
        <f>K18</f>
        <v>0</v>
      </c>
      <c r="L17" s="10">
        <f>L18</f>
        <v>7</v>
      </c>
      <c r="M17" s="10">
        <f t="shared" ref="M17" si="4">M18</f>
        <v>11</v>
      </c>
      <c r="N17" s="37">
        <f t="shared" si="1"/>
        <v>157.14285714285714</v>
      </c>
    </row>
    <row r="18" spans="1:14" ht="128.25" customHeight="1" x14ac:dyDescent="0.25">
      <c r="A18" s="23">
        <v>8</v>
      </c>
      <c r="B18" s="5">
        <v>182</v>
      </c>
      <c r="C18" s="5">
        <v>1</v>
      </c>
      <c r="D18" s="5" t="s">
        <v>4</v>
      </c>
      <c r="E18" s="5" t="s">
        <v>30</v>
      </c>
      <c r="F18" s="5" t="s">
        <v>60</v>
      </c>
      <c r="G18" s="5" t="s">
        <v>4</v>
      </c>
      <c r="H18" s="5" t="s">
        <v>10</v>
      </c>
      <c r="I18" s="5">
        <v>110</v>
      </c>
      <c r="J18" s="9" t="s">
        <v>89</v>
      </c>
      <c r="K18" s="10">
        <v>0</v>
      </c>
      <c r="L18" s="32">
        <v>7</v>
      </c>
      <c r="M18" s="32">
        <v>11</v>
      </c>
      <c r="N18" s="37">
        <f t="shared" si="1"/>
        <v>157.14285714285714</v>
      </c>
    </row>
    <row r="19" spans="1:14" ht="47.25" x14ac:dyDescent="0.25">
      <c r="A19" s="23">
        <v>9</v>
      </c>
      <c r="B19" s="4" t="s">
        <v>2</v>
      </c>
      <c r="C19" s="4">
        <v>1</v>
      </c>
      <c r="D19" s="4" t="s">
        <v>14</v>
      </c>
      <c r="E19" s="4" t="s">
        <v>30</v>
      </c>
      <c r="F19" s="4" t="s">
        <v>2</v>
      </c>
      <c r="G19" s="4" t="s">
        <v>4</v>
      </c>
      <c r="H19" s="4" t="s">
        <v>1</v>
      </c>
      <c r="I19" s="4">
        <v>110</v>
      </c>
      <c r="J19" s="12" t="s">
        <v>15</v>
      </c>
      <c r="K19" s="7">
        <f>K20+K21+K22+K23</f>
        <v>415.20000000000005</v>
      </c>
      <c r="L19" s="7">
        <f>L20+L21+L22+L23</f>
        <v>415.20000000000005</v>
      </c>
      <c r="M19" s="7">
        <f t="shared" ref="M19" si="5">M20+M21+M22+M23</f>
        <v>483.2</v>
      </c>
      <c r="N19" s="37">
        <f t="shared" si="1"/>
        <v>116.37764932562619</v>
      </c>
    </row>
    <row r="20" spans="1:14" ht="63" x14ac:dyDescent="0.25">
      <c r="A20" s="23">
        <v>10</v>
      </c>
      <c r="B20" s="5" t="s">
        <v>40</v>
      </c>
      <c r="C20" s="5">
        <v>1</v>
      </c>
      <c r="D20" s="5" t="s">
        <v>14</v>
      </c>
      <c r="E20" s="5" t="s">
        <v>30</v>
      </c>
      <c r="F20" s="5" t="s">
        <v>61</v>
      </c>
      <c r="G20" s="5" t="s">
        <v>4</v>
      </c>
      <c r="H20" s="5" t="s">
        <v>1</v>
      </c>
      <c r="I20" s="5">
        <v>110</v>
      </c>
      <c r="J20" s="11" t="s">
        <v>87</v>
      </c>
      <c r="K20" s="10">
        <v>196.7</v>
      </c>
      <c r="L20" s="32">
        <v>196.7</v>
      </c>
      <c r="M20" s="32">
        <v>250.4</v>
      </c>
      <c r="N20" s="37">
        <f t="shared" si="1"/>
        <v>127.30045754956787</v>
      </c>
    </row>
    <row r="21" spans="1:14" ht="94.5" x14ac:dyDescent="0.25">
      <c r="A21" s="23">
        <v>11</v>
      </c>
      <c r="B21" s="5" t="s">
        <v>40</v>
      </c>
      <c r="C21" s="5">
        <v>1</v>
      </c>
      <c r="D21" s="5" t="s">
        <v>14</v>
      </c>
      <c r="E21" s="5" t="s">
        <v>30</v>
      </c>
      <c r="F21" s="5" t="s">
        <v>62</v>
      </c>
      <c r="G21" s="5" t="s">
        <v>4</v>
      </c>
      <c r="H21" s="5" t="s">
        <v>1</v>
      </c>
      <c r="I21" s="5">
        <v>110</v>
      </c>
      <c r="J21" s="11" t="s">
        <v>16</v>
      </c>
      <c r="K21" s="10">
        <v>1.3</v>
      </c>
      <c r="L21" s="32">
        <v>1.3</v>
      </c>
      <c r="M21" s="32">
        <v>1.3</v>
      </c>
      <c r="N21" s="37">
        <f t="shared" si="1"/>
        <v>100</v>
      </c>
    </row>
    <row r="22" spans="1:14" ht="94.5" x14ac:dyDescent="0.25">
      <c r="A22" s="23">
        <v>12</v>
      </c>
      <c r="B22" s="5" t="s">
        <v>40</v>
      </c>
      <c r="C22" s="5">
        <v>1</v>
      </c>
      <c r="D22" s="5" t="s">
        <v>14</v>
      </c>
      <c r="E22" s="5" t="s">
        <v>30</v>
      </c>
      <c r="F22" s="5" t="s">
        <v>63</v>
      </c>
      <c r="G22" s="5" t="s">
        <v>4</v>
      </c>
      <c r="H22" s="5" t="s">
        <v>1</v>
      </c>
      <c r="I22" s="5">
        <v>110</v>
      </c>
      <c r="J22" s="11" t="s">
        <v>17</v>
      </c>
      <c r="K22" s="10">
        <v>243.1</v>
      </c>
      <c r="L22" s="32">
        <v>243.1</v>
      </c>
      <c r="M22" s="32">
        <v>258.8</v>
      </c>
      <c r="N22" s="37">
        <f t="shared" si="1"/>
        <v>106.45824763471823</v>
      </c>
    </row>
    <row r="23" spans="1:14" ht="94.5" x14ac:dyDescent="0.25">
      <c r="A23" s="23">
        <v>13</v>
      </c>
      <c r="B23" s="5" t="s">
        <v>40</v>
      </c>
      <c r="C23" s="5">
        <v>1</v>
      </c>
      <c r="D23" s="5" t="s">
        <v>14</v>
      </c>
      <c r="E23" s="5" t="s">
        <v>30</v>
      </c>
      <c r="F23" s="5" t="s">
        <v>64</v>
      </c>
      <c r="G23" s="5" t="s">
        <v>4</v>
      </c>
      <c r="H23" s="5" t="s">
        <v>1</v>
      </c>
      <c r="I23" s="5">
        <v>110</v>
      </c>
      <c r="J23" s="11" t="s">
        <v>18</v>
      </c>
      <c r="K23" s="10">
        <v>-25.9</v>
      </c>
      <c r="L23" s="32">
        <v>-25.9</v>
      </c>
      <c r="M23" s="32">
        <v>-27.3</v>
      </c>
      <c r="N23" s="37">
        <f t="shared" si="1"/>
        <v>105.40540540540542</v>
      </c>
    </row>
    <row r="24" spans="1:14" ht="15.75" x14ac:dyDescent="0.25">
      <c r="A24" s="23">
        <v>14</v>
      </c>
      <c r="B24" s="4" t="s">
        <v>2</v>
      </c>
      <c r="C24" s="4" t="s">
        <v>9</v>
      </c>
      <c r="D24" s="4" t="s">
        <v>12</v>
      </c>
      <c r="E24" s="4" t="s">
        <v>0</v>
      </c>
      <c r="F24" s="4" t="s">
        <v>2</v>
      </c>
      <c r="G24" s="4" t="s">
        <v>0</v>
      </c>
      <c r="H24" s="4" t="s">
        <v>1</v>
      </c>
      <c r="I24" s="4" t="s">
        <v>2</v>
      </c>
      <c r="J24" s="13" t="s">
        <v>92</v>
      </c>
      <c r="K24" s="7">
        <f>K25</f>
        <v>175</v>
      </c>
      <c r="L24" s="7">
        <f t="shared" ref="K24:M25" si="6">L25</f>
        <v>55.7</v>
      </c>
      <c r="M24" s="7">
        <f t="shared" si="6"/>
        <v>55.7</v>
      </c>
      <c r="N24" s="37">
        <f t="shared" si="1"/>
        <v>100</v>
      </c>
    </row>
    <row r="25" spans="1:14" ht="15.75" x14ac:dyDescent="0.25">
      <c r="A25" s="23">
        <v>15</v>
      </c>
      <c r="B25" s="5" t="s">
        <v>8</v>
      </c>
      <c r="C25" s="5" t="s">
        <v>9</v>
      </c>
      <c r="D25" s="5" t="s">
        <v>12</v>
      </c>
      <c r="E25" s="5" t="s">
        <v>14</v>
      </c>
      <c r="F25" s="5" t="s">
        <v>2</v>
      </c>
      <c r="G25" s="5" t="s">
        <v>4</v>
      </c>
      <c r="H25" s="5" t="s">
        <v>1</v>
      </c>
      <c r="I25" s="5" t="s">
        <v>6</v>
      </c>
      <c r="J25" s="11" t="s">
        <v>13</v>
      </c>
      <c r="K25" s="10">
        <f t="shared" si="6"/>
        <v>175</v>
      </c>
      <c r="L25" s="10">
        <f>L26</f>
        <v>55.7</v>
      </c>
      <c r="M25" s="10">
        <f>M26</f>
        <v>55.7</v>
      </c>
      <c r="N25" s="37">
        <f t="shared" si="1"/>
        <v>100</v>
      </c>
    </row>
    <row r="26" spans="1:14" ht="15.75" x14ac:dyDescent="0.25">
      <c r="A26" s="23">
        <v>16</v>
      </c>
      <c r="B26" s="5" t="s">
        <v>8</v>
      </c>
      <c r="C26" s="5" t="s">
        <v>9</v>
      </c>
      <c r="D26" s="5" t="s">
        <v>12</v>
      </c>
      <c r="E26" s="5" t="s">
        <v>14</v>
      </c>
      <c r="F26" s="5" t="s">
        <v>59</v>
      </c>
      <c r="G26" s="5" t="s">
        <v>4</v>
      </c>
      <c r="H26" s="5" t="s">
        <v>1</v>
      </c>
      <c r="I26" s="5" t="s">
        <v>6</v>
      </c>
      <c r="J26" s="11" t="s">
        <v>13</v>
      </c>
      <c r="K26" s="10">
        <v>175</v>
      </c>
      <c r="L26" s="32">
        <v>55.7</v>
      </c>
      <c r="M26" s="30">
        <v>55.7</v>
      </c>
      <c r="N26" s="37">
        <f t="shared" si="1"/>
        <v>100</v>
      </c>
    </row>
    <row r="27" spans="1:14" ht="15.75" x14ac:dyDescent="0.25">
      <c r="A27" s="23">
        <v>17</v>
      </c>
      <c r="B27" s="4">
        <v>182</v>
      </c>
      <c r="C27" s="4">
        <v>1</v>
      </c>
      <c r="D27" s="4" t="s">
        <v>19</v>
      </c>
      <c r="E27" s="4" t="s">
        <v>4</v>
      </c>
      <c r="F27" s="4" t="s">
        <v>2</v>
      </c>
      <c r="G27" s="4" t="s">
        <v>0</v>
      </c>
      <c r="H27" s="4" t="s">
        <v>1</v>
      </c>
      <c r="I27" s="4" t="s">
        <v>2</v>
      </c>
      <c r="J27" s="6" t="s">
        <v>20</v>
      </c>
      <c r="K27" s="7">
        <f>K28+K33</f>
        <v>884</v>
      </c>
      <c r="L27" s="7">
        <f t="shared" ref="L27:M27" si="7">L28+L33</f>
        <v>824</v>
      </c>
      <c r="M27" s="7">
        <f t="shared" si="7"/>
        <v>836.30000000000007</v>
      </c>
      <c r="N27" s="37">
        <f t="shared" si="1"/>
        <v>101.49271844660194</v>
      </c>
    </row>
    <row r="28" spans="1:14" ht="15.75" x14ac:dyDescent="0.25">
      <c r="A28" s="23">
        <v>18</v>
      </c>
      <c r="B28" s="4">
        <v>182</v>
      </c>
      <c r="C28" s="4">
        <v>1</v>
      </c>
      <c r="D28" s="4" t="s">
        <v>19</v>
      </c>
      <c r="E28" s="4" t="s">
        <v>4</v>
      </c>
      <c r="F28" s="4" t="s">
        <v>2</v>
      </c>
      <c r="G28" s="4" t="s">
        <v>0</v>
      </c>
      <c r="H28" s="4" t="s">
        <v>1</v>
      </c>
      <c r="I28" s="4">
        <v>110</v>
      </c>
      <c r="J28" s="6" t="s">
        <v>21</v>
      </c>
      <c r="K28" s="10">
        <f>K29</f>
        <v>26</v>
      </c>
      <c r="L28" s="10">
        <f t="shared" ref="L28:M28" si="8">L29</f>
        <v>32</v>
      </c>
      <c r="M28" s="10">
        <f t="shared" si="8"/>
        <v>29.2</v>
      </c>
      <c r="N28" s="37">
        <f t="shared" si="1"/>
        <v>91.25</v>
      </c>
    </row>
    <row r="29" spans="1:14" ht="63" x14ac:dyDescent="0.25">
      <c r="A29" s="23">
        <v>19</v>
      </c>
      <c r="B29" s="5">
        <v>182</v>
      </c>
      <c r="C29" s="5">
        <v>1</v>
      </c>
      <c r="D29" s="5" t="s">
        <v>19</v>
      </c>
      <c r="E29" s="5" t="s">
        <v>4</v>
      </c>
      <c r="F29" s="5" t="s">
        <v>60</v>
      </c>
      <c r="G29" s="5" t="s">
        <v>22</v>
      </c>
      <c r="H29" s="5" t="s">
        <v>1</v>
      </c>
      <c r="I29" s="5">
        <v>110</v>
      </c>
      <c r="J29" s="11" t="s">
        <v>23</v>
      </c>
      <c r="K29" s="10">
        <f>K30+K31</f>
        <v>26</v>
      </c>
      <c r="L29" s="10">
        <f t="shared" ref="L29:M29" si="9">L30+L31+L32</f>
        <v>32</v>
      </c>
      <c r="M29" s="10">
        <f t="shared" si="9"/>
        <v>29.2</v>
      </c>
      <c r="N29" s="37">
        <f t="shared" si="1"/>
        <v>91.25</v>
      </c>
    </row>
    <row r="30" spans="1:14" ht="110.25" x14ac:dyDescent="0.25">
      <c r="A30" s="23">
        <v>20</v>
      </c>
      <c r="B30" s="5">
        <v>182</v>
      </c>
      <c r="C30" s="5">
        <v>1</v>
      </c>
      <c r="D30" s="5" t="s">
        <v>19</v>
      </c>
      <c r="E30" s="5" t="s">
        <v>4</v>
      </c>
      <c r="F30" s="5" t="s">
        <v>60</v>
      </c>
      <c r="G30" s="5">
        <v>10</v>
      </c>
      <c r="H30" s="5">
        <v>1000</v>
      </c>
      <c r="I30" s="5">
        <v>110</v>
      </c>
      <c r="J30" s="11" t="s">
        <v>84</v>
      </c>
      <c r="K30" s="10">
        <v>25</v>
      </c>
      <c r="L30" s="32">
        <v>32</v>
      </c>
      <c r="M30" s="32">
        <v>29.2</v>
      </c>
      <c r="N30" s="37">
        <f t="shared" si="1"/>
        <v>91.25</v>
      </c>
    </row>
    <row r="31" spans="1:14" ht="78.75" x14ac:dyDescent="0.25">
      <c r="A31" s="23">
        <v>21</v>
      </c>
      <c r="B31" s="5">
        <v>182</v>
      </c>
      <c r="C31" s="5">
        <v>1</v>
      </c>
      <c r="D31" s="5" t="s">
        <v>19</v>
      </c>
      <c r="E31" s="5" t="s">
        <v>4</v>
      </c>
      <c r="F31" s="5" t="s">
        <v>60</v>
      </c>
      <c r="G31" s="5">
        <v>10</v>
      </c>
      <c r="H31" s="5" t="s">
        <v>80</v>
      </c>
      <c r="I31" s="5">
        <v>110</v>
      </c>
      <c r="J31" s="11" t="s">
        <v>82</v>
      </c>
      <c r="K31" s="10">
        <v>1</v>
      </c>
      <c r="L31" s="32">
        <v>0</v>
      </c>
      <c r="M31" s="32">
        <v>0</v>
      </c>
      <c r="N31" s="37">
        <v>0</v>
      </c>
    </row>
    <row r="32" spans="1:14" ht="15.75" hidden="1" x14ac:dyDescent="0.25">
      <c r="A32" s="23">
        <v>22</v>
      </c>
      <c r="B32" s="5"/>
      <c r="C32" s="5"/>
      <c r="D32" s="5"/>
      <c r="E32" s="5"/>
      <c r="F32" s="5"/>
      <c r="G32" s="5"/>
      <c r="H32" s="5"/>
      <c r="I32" s="5"/>
      <c r="J32" s="11"/>
      <c r="K32" s="10"/>
      <c r="L32" s="30"/>
      <c r="M32" s="30"/>
      <c r="N32" s="37" t="e">
        <f t="shared" si="1"/>
        <v>#DIV/0!</v>
      </c>
    </row>
    <row r="33" spans="1:14" ht="15.75" x14ac:dyDescent="0.25">
      <c r="A33" s="23">
        <v>23</v>
      </c>
      <c r="B33" s="4">
        <v>182</v>
      </c>
      <c r="C33" s="4">
        <v>1</v>
      </c>
      <c r="D33" s="4" t="s">
        <v>19</v>
      </c>
      <c r="E33" s="4" t="s">
        <v>19</v>
      </c>
      <c r="F33" s="4" t="s">
        <v>2</v>
      </c>
      <c r="G33" s="4" t="s">
        <v>0</v>
      </c>
      <c r="H33" s="4" t="s">
        <v>1</v>
      </c>
      <c r="I33" s="4">
        <v>110</v>
      </c>
      <c r="J33" s="13" t="s">
        <v>24</v>
      </c>
      <c r="K33" s="7">
        <f>K34+K38</f>
        <v>858</v>
      </c>
      <c r="L33" s="7">
        <f t="shared" ref="L33:M33" si="10">L34+L38</f>
        <v>792</v>
      </c>
      <c r="M33" s="7">
        <f t="shared" si="10"/>
        <v>807.1</v>
      </c>
      <c r="N33" s="37">
        <f t="shared" si="1"/>
        <v>101.90656565656566</v>
      </c>
    </row>
    <row r="34" spans="1:14" ht="30.75" customHeight="1" x14ac:dyDescent="0.25">
      <c r="A34" s="23">
        <v>24</v>
      </c>
      <c r="B34" s="5">
        <v>182</v>
      </c>
      <c r="C34" s="5">
        <v>1</v>
      </c>
      <c r="D34" s="5" t="s">
        <v>19</v>
      </c>
      <c r="E34" s="5" t="s">
        <v>19</v>
      </c>
      <c r="F34" s="5" t="s">
        <v>60</v>
      </c>
      <c r="G34" s="5" t="s">
        <v>0</v>
      </c>
      <c r="H34" s="5" t="s">
        <v>1</v>
      </c>
      <c r="I34" s="5">
        <v>110</v>
      </c>
      <c r="J34" s="11" t="s">
        <v>76</v>
      </c>
      <c r="K34" s="10">
        <f>K35</f>
        <v>133</v>
      </c>
      <c r="L34" s="10">
        <f t="shared" ref="L34:M34" si="11">L35</f>
        <v>142</v>
      </c>
      <c r="M34" s="10">
        <f t="shared" si="11"/>
        <v>141.5</v>
      </c>
      <c r="N34" s="37">
        <f t="shared" si="1"/>
        <v>99.647887323943664</v>
      </c>
    </row>
    <row r="35" spans="1:14" ht="63" x14ac:dyDescent="0.25">
      <c r="A35" s="23">
        <v>25</v>
      </c>
      <c r="B35" s="5">
        <v>182</v>
      </c>
      <c r="C35" s="5">
        <v>1</v>
      </c>
      <c r="D35" s="5" t="s">
        <v>19</v>
      </c>
      <c r="E35" s="5" t="s">
        <v>19</v>
      </c>
      <c r="F35" s="5" t="s">
        <v>72</v>
      </c>
      <c r="G35" s="5" t="s">
        <v>0</v>
      </c>
      <c r="H35" s="5" t="s">
        <v>1</v>
      </c>
      <c r="I35" s="5">
        <v>110</v>
      </c>
      <c r="J35" s="11" t="s">
        <v>77</v>
      </c>
      <c r="K35" s="10">
        <f>K36+K37</f>
        <v>133</v>
      </c>
      <c r="L35" s="10">
        <f t="shared" ref="L35:M35" si="12">L36+L37</f>
        <v>142</v>
      </c>
      <c r="M35" s="10">
        <f t="shared" si="12"/>
        <v>141.5</v>
      </c>
      <c r="N35" s="37">
        <f t="shared" si="1"/>
        <v>99.647887323943664</v>
      </c>
    </row>
    <row r="36" spans="1:14" ht="110.25" x14ac:dyDescent="0.25">
      <c r="A36" s="23">
        <v>26</v>
      </c>
      <c r="B36" s="5">
        <v>182</v>
      </c>
      <c r="C36" s="5">
        <v>1</v>
      </c>
      <c r="D36" s="5" t="s">
        <v>19</v>
      </c>
      <c r="E36" s="5" t="s">
        <v>19</v>
      </c>
      <c r="F36" s="5" t="s">
        <v>72</v>
      </c>
      <c r="G36" s="5" t="s">
        <v>0</v>
      </c>
      <c r="H36" s="5" t="s">
        <v>10</v>
      </c>
      <c r="I36" s="5">
        <v>110</v>
      </c>
      <c r="J36" s="11" t="s">
        <v>85</v>
      </c>
      <c r="K36" s="10">
        <v>133</v>
      </c>
      <c r="L36" s="32">
        <v>142</v>
      </c>
      <c r="M36" s="32">
        <v>141.5</v>
      </c>
      <c r="N36" s="37">
        <f t="shared" si="1"/>
        <v>99.647887323943664</v>
      </c>
    </row>
    <row r="37" spans="1:14" ht="78.75" x14ac:dyDescent="0.25">
      <c r="A37" s="23">
        <v>27</v>
      </c>
      <c r="B37" s="5">
        <v>182</v>
      </c>
      <c r="C37" s="5">
        <v>1</v>
      </c>
      <c r="D37" s="5" t="s">
        <v>19</v>
      </c>
      <c r="E37" s="5" t="s">
        <v>19</v>
      </c>
      <c r="F37" s="5" t="s">
        <v>72</v>
      </c>
      <c r="G37" s="5" t="s">
        <v>0</v>
      </c>
      <c r="H37" s="5" t="s">
        <v>80</v>
      </c>
      <c r="I37" s="5">
        <v>110</v>
      </c>
      <c r="J37" s="11" t="s">
        <v>116</v>
      </c>
      <c r="K37" s="10">
        <v>0</v>
      </c>
      <c r="L37" s="30">
        <v>0</v>
      </c>
      <c r="M37" s="30">
        <v>0</v>
      </c>
      <c r="N37" s="37">
        <v>0</v>
      </c>
    </row>
    <row r="38" spans="1:14" ht="15.75" x14ac:dyDescent="0.25">
      <c r="A38" s="23">
        <v>28</v>
      </c>
      <c r="B38" s="5">
        <v>182</v>
      </c>
      <c r="C38" s="5">
        <v>1</v>
      </c>
      <c r="D38" s="5" t="s">
        <v>19</v>
      </c>
      <c r="E38" s="5" t="s">
        <v>19</v>
      </c>
      <c r="F38" s="5" t="s">
        <v>73</v>
      </c>
      <c r="G38" s="5" t="s">
        <v>0</v>
      </c>
      <c r="H38" s="5" t="s">
        <v>1</v>
      </c>
      <c r="I38" s="5">
        <v>110</v>
      </c>
      <c r="J38" s="11" t="s">
        <v>78</v>
      </c>
      <c r="K38" s="10">
        <f>K39</f>
        <v>725</v>
      </c>
      <c r="L38" s="10">
        <f t="shared" ref="L38:M38" si="13">L39</f>
        <v>650</v>
      </c>
      <c r="M38" s="10">
        <f t="shared" si="13"/>
        <v>665.6</v>
      </c>
      <c r="N38" s="37">
        <f t="shared" si="1"/>
        <v>102.4</v>
      </c>
    </row>
    <row r="39" spans="1:14" ht="63" x14ac:dyDescent="0.25">
      <c r="A39" s="23">
        <v>29</v>
      </c>
      <c r="B39" s="5">
        <v>182</v>
      </c>
      <c r="C39" s="5">
        <v>1</v>
      </c>
      <c r="D39" s="5" t="s">
        <v>19</v>
      </c>
      <c r="E39" s="5" t="s">
        <v>19</v>
      </c>
      <c r="F39" s="5" t="s">
        <v>74</v>
      </c>
      <c r="G39" s="5" t="s">
        <v>0</v>
      </c>
      <c r="H39" s="5" t="s">
        <v>1</v>
      </c>
      <c r="I39" s="5">
        <v>110</v>
      </c>
      <c r="J39" s="11" t="s">
        <v>79</v>
      </c>
      <c r="K39" s="10">
        <f>K40+K41</f>
        <v>725</v>
      </c>
      <c r="L39" s="10">
        <f>L40+L41</f>
        <v>650</v>
      </c>
      <c r="M39" s="10">
        <f>M40+M41</f>
        <v>665.6</v>
      </c>
      <c r="N39" s="37">
        <f t="shared" si="1"/>
        <v>102.4</v>
      </c>
    </row>
    <row r="40" spans="1:14" ht="110.25" x14ac:dyDescent="0.25">
      <c r="A40" s="23">
        <v>30</v>
      </c>
      <c r="B40" s="5">
        <v>182</v>
      </c>
      <c r="C40" s="5">
        <v>1</v>
      </c>
      <c r="D40" s="5" t="s">
        <v>19</v>
      </c>
      <c r="E40" s="5" t="s">
        <v>19</v>
      </c>
      <c r="F40" s="5" t="s">
        <v>74</v>
      </c>
      <c r="G40" s="5" t="s">
        <v>0</v>
      </c>
      <c r="H40" s="5" t="s">
        <v>10</v>
      </c>
      <c r="I40" s="5">
        <v>110</v>
      </c>
      <c r="J40" s="11" t="s">
        <v>86</v>
      </c>
      <c r="K40" s="10">
        <v>715</v>
      </c>
      <c r="L40" s="32">
        <v>650</v>
      </c>
      <c r="M40" s="30">
        <v>665.6</v>
      </c>
      <c r="N40" s="37">
        <f t="shared" si="1"/>
        <v>102.4</v>
      </c>
    </row>
    <row r="41" spans="1:14" ht="78.75" x14ac:dyDescent="0.25">
      <c r="A41" s="23">
        <v>31</v>
      </c>
      <c r="B41" s="5">
        <v>182</v>
      </c>
      <c r="C41" s="5">
        <v>1</v>
      </c>
      <c r="D41" s="5" t="s">
        <v>19</v>
      </c>
      <c r="E41" s="5" t="s">
        <v>19</v>
      </c>
      <c r="F41" s="5" t="s">
        <v>74</v>
      </c>
      <c r="G41" s="5" t="s">
        <v>0</v>
      </c>
      <c r="H41" s="5" t="s">
        <v>80</v>
      </c>
      <c r="I41" s="5">
        <v>110</v>
      </c>
      <c r="J41" s="11" t="s">
        <v>113</v>
      </c>
      <c r="K41" s="10">
        <v>10</v>
      </c>
      <c r="L41" s="32">
        <v>0</v>
      </c>
      <c r="M41" s="30">
        <v>0</v>
      </c>
      <c r="N41" s="37">
        <v>0</v>
      </c>
    </row>
    <row r="42" spans="1:14" ht="15.75" x14ac:dyDescent="0.25">
      <c r="A42" s="23">
        <v>32</v>
      </c>
      <c r="B42" s="4" t="s">
        <v>2</v>
      </c>
      <c r="C42" s="4">
        <v>1</v>
      </c>
      <c r="D42" s="4" t="s">
        <v>26</v>
      </c>
      <c r="E42" s="4" t="s">
        <v>0</v>
      </c>
      <c r="F42" s="4" t="s">
        <v>2</v>
      </c>
      <c r="G42" s="4" t="s">
        <v>0</v>
      </c>
      <c r="H42" s="4" t="s">
        <v>1</v>
      </c>
      <c r="I42" s="4" t="s">
        <v>2</v>
      </c>
      <c r="J42" s="13" t="s">
        <v>27</v>
      </c>
      <c r="K42" s="7">
        <f t="shared" ref="K42:M43" si="14">K43</f>
        <v>1</v>
      </c>
      <c r="L42" s="7">
        <f t="shared" si="14"/>
        <v>4.5</v>
      </c>
      <c r="M42" s="7">
        <f t="shared" si="14"/>
        <v>4.5</v>
      </c>
      <c r="N42" s="37">
        <f t="shared" si="1"/>
        <v>100</v>
      </c>
    </row>
    <row r="43" spans="1:14" ht="78.75" x14ac:dyDescent="0.25">
      <c r="A43" s="23">
        <v>33</v>
      </c>
      <c r="B43" s="5" t="s">
        <v>25</v>
      </c>
      <c r="C43" s="5">
        <v>1</v>
      </c>
      <c r="D43" s="5" t="s">
        <v>26</v>
      </c>
      <c r="E43" s="5" t="s">
        <v>66</v>
      </c>
      <c r="F43" s="5" t="s">
        <v>2</v>
      </c>
      <c r="G43" s="5" t="s">
        <v>4</v>
      </c>
      <c r="H43" s="5" t="s">
        <v>1</v>
      </c>
      <c r="I43" s="5">
        <v>110</v>
      </c>
      <c r="J43" s="9" t="s">
        <v>28</v>
      </c>
      <c r="K43" s="10">
        <f t="shared" si="14"/>
        <v>1</v>
      </c>
      <c r="L43" s="10">
        <f t="shared" si="14"/>
        <v>4.5</v>
      </c>
      <c r="M43" s="10">
        <f t="shared" si="14"/>
        <v>4.5</v>
      </c>
      <c r="N43" s="37">
        <f t="shared" si="1"/>
        <v>100</v>
      </c>
    </row>
    <row r="44" spans="1:14" ht="157.5" x14ac:dyDescent="0.25">
      <c r="A44" s="23">
        <v>34</v>
      </c>
      <c r="B44" s="5" t="s">
        <v>25</v>
      </c>
      <c r="C44" s="5">
        <v>1</v>
      </c>
      <c r="D44" s="5" t="s">
        <v>26</v>
      </c>
      <c r="E44" s="5" t="s">
        <v>66</v>
      </c>
      <c r="F44" s="5" t="s">
        <v>65</v>
      </c>
      <c r="G44" s="5" t="s">
        <v>4</v>
      </c>
      <c r="H44" s="5">
        <v>1000</v>
      </c>
      <c r="I44" s="5">
        <v>110</v>
      </c>
      <c r="J44" s="11" t="s">
        <v>88</v>
      </c>
      <c r="K44" s="10">
        <v>1</v>
      </c>
      <c r="L44" s="32">
        <v>4.5</v>
      </c>
      <c r="M44" s="32">
        <v>4.5</v>
      </c>
      <c r="N44" s="37">
        <f t="shared" si="1"/>
        <v>100</v>
      </c>
    </row>
    <row r="45" spans="1:14" ht="38.25" hidden="1" x14ac:dyDescent="0.25">
      <c r="A45" s="23">
        <v>35</v>
      </c>
      <c r="B45" s="4" t="s">
        <v>8</v>
      </c>
      <c r="C45" s="4" t="s">
        <v>9</v>
      </c>
      <c r="D45" s="4" t="s">
        <v>93</v>
      </c>
      <c r="E45" s="4" t="s">
        <v>0</v>
      </c>
      <c r="F45" s="4" t="s">
        <v>2</v>
      </c>
      <c r="G45" s="4" t="s">
        <v>0</v>
      </c>
      <c r="H45" s="4" t="s">
        <v>1</v>
      </c>
      <c r="I45" s="4" t="s">
        <v>2</v>
      </c>
      <c r="J45" s="28" t="s">
        <v>94</v>
      </c>
      <c r="K45" s="7">
        <f>K46</f>
        <v>0</v>
      </c>
      <c r="L45" s="30"/>
      <c r="M45" s="30"/>
      <c r="N45" s="37" t="e">
        <f t="shared" si="1"/>
        <v>#DIV/0!</v>
      </c>
    </row>
    <row r="46" spans="1:14" ht="103.5" hidden="1" customHeight="1" x14ac:dyDescent="0.25">
      <c r="A46" s="23">
        <v>36</v>
      </c>
      <c r="B46" s="5" t="s">
        <v>8</v>
      </c>
      <c r="C46" s="5" t="s">
        <v>9</v>
      </c>
      <c r="D46" s="5" t="s">
        <v>93</v>
      </c>
      <c r="E46" s="5" t="s">
        <v>12</v>
      </c>
      <c r="F46" s="5" t="s">
        <v>2</v>
      </c>
      <c r="G46" s="5" t="s">
        <v>0</v>
      </c>
      <c r="H46" s="5" t="s">
        <v>1</v>
      </c>
      <c r="I46" s="5" t="s">
        <v>2</v>
      </c>
      <c r="J46" s="29" t="s">
        <v>95</v>
      </c>
      <c r="K46" s="10">
        <f>K47</f>
        <v>0</v>
      </c>
      <c r="L46" s="30"/>
      <c r="M46" s="30"/>
      <c r="N46" s="37" t="e">
        <f t="shared" si="1"/>
        <v>#DIV/0!</v>
      </c>
    </row>
    <row r="47" spans="1:14" ht="97.5" hidden="1" customHeight="1" x14ac:dyDescent="0.25">
      <c r="A47" s="23">
        <v>37</v>
      </c>
      <c r="B47" s="5" t="s">
        <v>8</v>
      </c>
      <c r="C47" s="5" t="s">
        <v>9</v>
      </c>
      <c r="D47" s="5" t="s">
        <v>93</v>
      </c>
      <c r="E47" s="5" t="s">
        <v>12</v>
      </c>
      <c r="F47" s="5" t="s">
        <v>65</v>
      </c>
      <c r="G47" s="5" t="s">
        <v>0</v>
      </c>
      <c r="H47" s="5" t="s">
        <v>1</v>
      </c>
      <c r="I47" s="5" t="s">
        <v>96</v>
      </c>
      <c r="J47" s="29" t="s">
        <v>97</v>
      </c>
      <c r="K47" s="10">
        <f>K48</f>
        <v>0</v>
      </c>
      <c r="L47" s="30"/>
      <c r="M47" s="30"/>
      <c r="N47" s="37" t="e">
        <f t="shared" si="1"/>
        <v>#DIV/0!</v>
      </c>
    </row>
    <row r="48" spans="1:14" ht="98.25" hidden="1" customHeight="1" x14ac:dyDescent="0.25">
      <c r="A48" s="23">
        <v>38</v>
      </c>
      <c r="B48" s="5" t="s">
        <v>8</v>
      </c>
      <c r="C48" s="5" t="s">
        <v>9</v>
      </c>
      <c r="D48" s="5" t="s">
        <v>93</v>
      </c>
      <c r="E48" s="5" t="s">
        <v>12</v>
      </c>
      <c r="F48" s="5" t="s">
        <v>98</v>
      </c>
      <c r="G48" s="5" t="s">
        <v>22</v>
      </c>
      <c r="H48" s="5" t="s">
        <v>1</v>
      </c>
      <c r="I48" s="5" t="s">
        <v>96</v>
      </c>
      <c r="J48" s="29" t="s">
        <v>99</v>
      </c>
      <c r="K48" s="10">
        <v>0</v>
      </c>
      <c r="L48" s="30"/>
      <c r="M48" s="30"/>
      <c r="N48" s="37" t="e">
        <f t="shared" si="1"/>
        <v>#DIV/0!</v>
      </c>
    </row>
    <row r="49" spans="1:14" ht="98.25" customHeight="1" x14ac:dyDescent="0.25">
      <c r="A49" s="23">
        <v>39</v>
      </c>
      <c r="B49" s="4" t="s">
        <v>2</v>
      </c>
      <c r="C49" s="4" t="s">
        <v>9</v>
      </c>
      <c r="D49" s="4" t="s">
        <v>93</v>
      </c>
      <c r="E49" s="4" t="s">
        <v>0</v>
      </c>
      <c r="F49" s="4" t="s">
        <v>2</v>
      </c>
      <c r="G49" s="4" t="s">
        <v>0</v>
      </c>
      <c r="H49" s="4" t="s">
        <v>1</v>
      </c>
      <c r="I49" s="4" t="s">
        <v>2</v>
      </c>
      <c r="J49" s="13" t="s">
        <v>94</v>
      </c>
      <c r="K49" s="7">
        <f>K50+K52</f>
        <v>311.3</v>
      </c>
      <c r="L49" s="41">
        <f>L50+L52</f>
        <v>311.3</v>
      </c>
      <c r="M49" s="41">
        <f>M50+M52</f>
        <v>311.3</v>
      </c>
      <c r="N49" s="37">
        <f t="shared" si="1"/>
        <v>100</v>
      </c>
    </row>
    <row r="50" spans="1:14" ht="129.75" customHeight="1" x14ac:dyDescent="0.25">
      <c r="A50" s="23">
        <v>40</v>
      </c>
      <c r="B50" s="5" t="s">
        <v>25</v>
      </c>
      <c r="C50" s="5" t="s">
        <v>9</v>
      </c>
      <c r="D50" s="5" t="s">
        <v>93</v>
      </c>
      <c r="E50" s="5" t="s">
        <v>12</v>
      </c>
      <c r="F50" s="5" t="s">
        <v>65</v>
      </c>
      <c r="G50" s="5" t="s">
        <v>0</v>
      </c>
      <c r="H50" s="5" t="s">
        <v>2</v>
      </c>
      <c r="I50" s="5" t="s">
        <v>96</v>
      </c>
      <c r="J50" s="11" t="s">
        <v>117</v>
      </c>
      <c r="K50" s="10">
        <f>K51</f>
        <v>13.6</v>
      </c>
      <c r="L50" s="30">
        <v>13.6</v>
      </c>
      <c r="M50" s="30">
        <v>13.6</v>
      </c>
      <c r="N50" s="37">
        <f t="shared" si="1"/>
        <v>100</v>
      </c>
    </row>
    <row r="51" spans="1:14" ht="129.75" customHeight="1" x14ac:dyDescent="0.25">
      <c r="A51" s="23">
        <v>41</v>
      </c>
      <c r="B51" s="5" t="s">
        <v>25</v>
      </c>
      <c r="C51" s="5" t="s">
        <v>9</v>
      </c>
      <c r="D51" s="5" t="s">
        <v>93</v>
      </c>
      <c r="E51" s="5" t="s">
        <v>12</v>
      </c>
      <c r="F51" s="5" t="s">
        <v>98</v>
      </c>
      <c r="G51" s="5" t="s">
        <v>22</v>
      </c>
      <c r="H51" s="5" t="s">
        <v>1</v>
      </c>
      <c r="I51" s="5" t="s">
        <v>96</v>
      </c>
      <c r="J51" s="11" t="s">
        <v>117</v>
      </c>
      <c r="K51" s="10">
        <v>13.6</v>
      </c>
      <c r="L51" s="30">
        <v>13.6</v>
      </c>
      <c r="M51" s="30">
        <v>13.6</v>
      </c>
      <c r="N51" s="37">
        <f t="shared" si="1"/>
        <v>100</v>
      </c>
    </row>
    <row r="52" spans="1:14" ht="129.75" customHeight="1" x14ac:dyDescent="0.25">
      <c r="A52" s="23">
        <v>42</v>
      </c>
      <c r="B52" s="42">
        <v>807</v>
      </c>
      <c r="C52" s="42">
        <v>1</v>
      </c>
      <c r="D52" s="42">
        <v>11</v>
      </c>
      <c r="E52" s="43" t="s">
        <v>12</v>
      </c>
      <c r="F52" s="43" t="s">
        <v>60</v>
      </c>
      <c r="G52" s="43" t="s">
        <v>0</v>
      </c>
      <c r="H52" s="43" t="s">
        <v>1</v>
      </c>
      <c r="I52" s="44">
        <v>120</v>
      </c>
      <c r="J52" s="11" t="s">
        <v>117</v>
      </c>
      <c r="K52" s="10">
        <f>K53</f>
        <v>297.7</v>
      </c>
      <c r="L52" s="10">
        <f t="shared" ref="L52:M52" si="15">L53</f>
        <v>297.7</v>
      </c>
      <c r="M52" s="10">
        <f t="shared" si="15"/>
        <v>297.7</v>
      </c>
      <c r="N52" s="37">
        <f t="shared" si="1"/>
        <v>100</v>
      </c>
    </row>
    <row r="53" spans="1:14" ht="131.25" customHeight="1" x14ac:dyDescent="0.25">
      <c r="A53" s="23">
        <v>43</v>
      </c>
      <c r="B53" s="5" t="s">
        <v>25</v>
      </c>
      <c r="C53" s="5" t="s">
        <v>9</v>
      </c>
      <c r="D53" s="5" t="s">
        <v>93</v>
      </c>
      <c r="E53" s="5" t="s">
        <v>12</v>
      </c>
      <c r="F53" s="5" t="s">
        <v>124</v>
      </c>
      <c r="G53" s="5" t="s">
        <v>0</v>
      </c>
      <c r="H53" s="5" t="s">
        <v>1</v>
      </c>
      <c r="I53" s="5" t="s">
        <v>96</v>
      </c>
      <c r="J53" s="11" t="s">
        <v>117</v>
      </c>
      <c r="K53" s="10">
        <v>297.7</v>
      </c>
      <c r="L53" s="30">
        <v>297.7</v>
      </c>
      <c r="M53" s="30">
        <v>297.7</v>
      </c>
      <c r="N53" s="37">
        <f t="shared" si="1"/>
        <v>100</v>
      </c>
    </row>
    <row r="54" spans="1:14" ht="65.25" customHeight="1" x14ac:dyDescent="0.25">
      <c r="A54" s="23">
        <v>44</v>
      </c>
      <c r="B54" s="4" t="s">
        <v>2</v>
      </c>
      <c r="C54" s="4" t="s">
        <v>9</v>
      </c>
      <c r="D54" s="4" t="s">
        <v>141</v>
      </c>
      <c r="E54" s="4" t="s">
        <v>0</v>
      </c>
      <c r="F54" s="4" t="s">
        <v>2</v>
      </c>
      <c r="G54" s="4" t="s">
        <v>0</v>
      </c>
      <c r="H54" s="4" t="s">
        <v>1</v>
      </c>
      <c r="I54" s="4" t="s">
        <v>2</v>
      </c>
      <c r="J54" s="13" t="s">
        <v>142</v>
      </c>
      <c r="K54" s="10">
        <f>K55</f>
        <v>2492.9</v>
      </c>
      <c r="L54" s="30">
        <f>L55</f>
        <v>303.60000000000002</v>
      </c>
      <c r="M54" s="30">
        <f t="shared" ref="M54" si="16">M55</f>
        <v>303.60000000000002</v>
      </c>
      <c r="N54" s="37">
        <f t="shared" si="1"/>
        <v>100</v>
      </c>
    </row>
    <row r="55" spans="1:14" ht="136.5" customHeight="1" x14ac:dyDescent="0.25">
      <c r="A55" s="23">
        <v>45</v>
      </c>
      <c r="B55" s="5" t="s">
        <v>25</v>
      </c>
      <c r="C55" s="5" t="s">
        <v>9</v>
      </c>
      <c r="D55" s="5" t="s">
        <v>141</v>
      </c>
      <c r="E55" s="5" t="s">
        <v>30</v>
      </c>
      <c r="F55" s="5" t="s">
        <v>2</v>
      </c>
      <c r="G55" s="5" t="s">
        <v>0</v>
      </c>
      <c r="H55" s="5" t="s">
        <v>1</v>
      </c>
      <c r="I55" s="5" t="s">
        <v>2</v>
      </c>
      <c r="J55" s="11" t="s">
        <v>143</v>
      </c>
      <c r="K55" s="10">
        <f>K56</f>
        <v>2492.9</v>
      </c>
      <c r="L55" s="30">
        <f>L56+L57</f>
        <v>303.60000000000002</v>
      </c>
      <c r="M55" s="30">
        <f>M56+M57</f>
        <v>303.60000000000002</v>
      </c>
      <c r="N55" s="37">
        <f t="shared" si="1"/>
        <v>100</v>
      </c>
    </row>
    <row r="56" spans="1:14" ht="131.25" customHeight="1" x14ac:dyDescent="0.25">
      <c r="A56" s="23">
        <v>46</v>
      </c>
      <c r="B56" s="5" t="s">
        <v>25</v>
      </c>
      <c r="C56" s="5" t="s">
        <v>9</v>
      </c>
      <c r="D56" s="5" t="s">
        <v>141</v>
      </c>
      <c r="E56" s="5" t="s">
        <v>30</v>
      </c>
      <c r="F56" s="5" t="s">
        <v>144</v>
      </c>
      <c r="G56" s="5" t="s">
        <v>22</v>
      </c>
      <c r="H56" s="5" t="s">
        <v>1</v>
      </c>
      <c r="I56" s="5" t="s">
        <v>145</v>
      </c>
      <c r="J56" s="11" t="s">
        <v>146</v>
      </c>
      <c r="K56" s="10">
        <v>2492.9</v>
      </c>
      <c r="L56" s="30">
        <v>300</v>
      </c>
      <c r="M56" s="30">
        <v>300</v>
      </c>
      <c r="N56" s="37">
        <f t="shared" si="1"/>
        <v>100</v>
      </c>
    </row>
    <row r="57" spans="1:14" ht="147" customHeight="1" x14ac:dyDescent="0.25">
      <c r="A57" s="23">
        <v>47</v>
      </c>
      <c r="B57" s="5" t="s">
        <v>25</v>
      </c>
      <c r="C57" s="5" t="s">
        <v>9</v>
      </c>
      <c r="D57" s="5" t="s">
        <v>141</v>
      </c>
      <c r="E57" s="5" t="s">
        <v>30</v>
      </c>
      <c r="F57" s="5" t="s">
        <v>167</v>
      </c>
      <c r="G57" s="5" t="s">
        <v>22</v>
      </c>
      <c r="H57" s="5" t="s">
        <v>1</v>
      </c>
      <c r="I57" s="5" t="s">
        <v>145</v>
      </c>
      <c r="J57" s="11" t="s">
        <v>168</v>
      </c>
      <c r="K57" s="10">
        <v>0</v>
      </c>
      <c r="L57" s="30">
        <v>3.6</v>
      </c>
      <c r="M57" s="30">
        <v>3.6</v>
      </c>
      <c r="N57" s="37">
        <f t="shared" si="1"/>
        <v>100</v>
      </c>
    </row>
    <row r="58" spans="1:14" ht="71.25" customHeight="1" x14ac:dyDescent="0.25">
      <c r="A58" s="23">
        <v>48</v>
      </c>
      <c r="B58" s="4" t="s">
        <v>2</v>
      </c>
      <c r="C58" s="4" t="s">
        <v>9</v>
      </c>
      <c r="D58" s="4" t="s">
        <v>121</v>
      </c>
      <c r="E58" s="4" t="s">
        <v>0</v>
      </c>
      <c r="F58" s="4" t="s">
        <v>2</v>
      </c>
      <c r="G58" s="4" t="s">
        <v>0</v>
      </c>
      <c r="H58" s="4" t="s">
        <v>1</v>
      </c>
      <c r="I58" s="4" t="s">
        <v>2</v>
      </c>
      <c r="J58" s="13" t="s">
        <v>183</v>
      </c>
      <c r="K58" s="10">
        <v>0</v>
      </c>
      <c r="L58" s="41">
        <f>L59</f>
        <v>3</v>
      </c>
      <c r="M58" s="41">
        <f>M59</f>
        <v>3</v>
      </c>
      <c r="N58" s="37">
        <f t="shared" si="1"/>
        <v>100</v>
      </c>
    </row>
    <row r="59" spans="1:14" ht="68.25" customHeight="1" x14ac:dyDescent="0.25">
      <c r="A59" s="23">
        <v>49</v>
      </c>
      <c r="B59" s="5" t="s">
        <v>25</v>
      </c>
      <c r="C59" s="5" t="s">
        <v>9</v>
      </c>
      <c r="D59" s="5" t="s">
        <v>121</v>
      </c>
      <c r="E59" s="5" t="s">
        <v>30</v>
      </c>
      <c r="F59" s="5" t="s">
        <v>2</v>
      </c>
      <c r="G59" s="5" t="s">
        <v>30</v>
      </c>
      <c r="H59" s="5" t="s">
        <v>1</v>
      </c>
      <c r="I59" s="5" t="s">
        <v>184</v>
      </c>
      <c r="J59" s="11" t="s">
        <v>185</v>
      </c>
      <c r="K59" s="10">
        <v>0</v>
      </c>
      <c r="L59" s="30">
        <f>L60</f>
        <v>3</v>
      </c>
      <c r="M59" s="30">
        <f>M60</f>
        <v>3</v>
      </c>
      <c r="N59" s="37">
        <f t="shared" si="1"/>
        <v>100</v>
      </c>
    </row>
    <row r="60" spans="1:14" ht="90" customHeight="1" x14ac:dyDescent="0.25">
      <c r="A60" s="23">
        <v>50</v>
      </c>
      <c r="B60" s="5" t="s">
        <v>25</v>
      </c>
      <c r="C60" s="5" t="s">
        <v>9</v>
      </c>
      <c r="D60" s="5" t="s">
        <v>121</v>
      </c>
      <c r="E60" s="5" t="s">
        <v>30</v>
      </c>
      <c r="F60" s="5" t="s">
        <v>65</v>
      </c>
      <c r="G60" s="5" t="s">
        <v>30</v>
      </c>
      <c r="H60" s="5" t="s">
        <v>1</v>
      </c>
      <c r="I60" s="5" t="s">
        <v>184</v>
      </c>
      <c r="J60" s="11" t="s">
        <v>186</v>
      </c>
      <c r="K60" s="10">
        <v>0</v>
      </c>
      <c r="L60" s="30">
        <v>3</v>
      </c>
      <c r="M60" s="30">
        <v>3</v>
      </c>
      <c r="N60" s="37">
        <f t="shared" si="1"/>
        <v>100</v>
      </c>
    </row>
    <row r="61" spans="1:14" ht="15.75" x14ac:dyDescent="0.25">
      <c r="A61" s="23">
        <v>51</v>
      </c>
      <c r="B61" s="15" t="s">
        <v>2</v>
      </c>
      <c r="C61" s="4">
        <v>2</v>
      </c>
      <c r="D61" s="4" t="s">
        <v>0</v>
      </c>
      <c r="E61" s="4" t="s">
        <v>0</v>
      </c>
      <c r="F61" s="4" t="s">
        <v>2</v>
      </c>
      <c r="G61" s="4" t="s">
        <v>0</v>
      </c>
      <c r="H61" s="4" t="s">
        <v>1</v>
      </c>
      <c r="I61" s="4" t="s">
        <v>2</v>
      </c>
      <c r="J61" s="13" t="s">
        <v>29</v>
      </c>
      <c r="K61" s="7">
        <f>K62+K105</f>
        <v>2798.9</v>
      </c>
      <c r="L61" s="7">
        <f>L62+L105+L102</f>
        <v>8323.2999999999993</v>
      </c>
      <c r="M61" s="7">
        <f>M62+M105+M102</f>
        <v>8323.2999999999993</v>
      </c>
      <c r="N61" s="37">
        <f t="shared" si="1"/>
        <v>100</v>
      </c>
    </row>
    <row r="62" spans="1:14" ht="31.5" x14ac:dyDescent="0.25">
      <c r="A62" s="23">
        <v>52</v>
      </c>
      <c r="B62" s="15" t="s">
        <v>2</v>
      </c>
      <c r="C62" s="4">
        <v>2</v>
      </c>
      <c r="D62" s="4" t="s">
        <v>30</v>
      </c>
      <c r="E62" s="4" t="s">
        <v>0</v>
      </c>
      <c r="F62" s="4" t="s">
        <v>2</v>
      </c>
      <c r="G62" s="4" t="s">
        <v>0</v>
      </c>
      <c r="H62" s="4" t="s">
        <v>1</v>
      </c>
      <c r="I62" s="4" t="s">
        <v>2</v>
      </c>
      <c r="J62" s="13" t="s">
        <v>31</v>
      </c>
      <c r="K62" s="38">
        <f>K63+K74+K84</f>
        <v>2798.9</v>
      </c>
      <c r="L62" s="38">
        <f>L63+L68+L74+L81+L66</f>
        <v>7573.2999999999993</v>
      </c>
      <c r="M62" s="38">
        <f>M63+M68+M74+M81+M66</f>
        <v>7573.2999999999993</v>
      </c>
      <c r="N62" s="37">
        <f t="shared" si="1"/>
        <v>100</v>
      </c>
    </row>
    <row r="63" spans="1:14" ht="25.5" x14ac:dyDescent="0.25">
      <c r="A63" s="23">
        <v>53</v>
      </c>
      <c r="B63" s="15" t="s">
        <v>2</v>
      </c>
      <c r="C63" s="4" t="s">
        <v>37</v>
      </c>
      <c r="D63" s="4" t="s">
        <v>30</v>
      </c>
      <c r="E63" s="4" t="s">
        <v>22</v>
      </c>
      <c r="F63" s="4" t="s">
        <v>2</v>
      </c>
      <c r="G63" s="4" t="s">
        <v>0</v>
      </c>
      <c r="H63" s="4" t="s">
        <v>1</v>
      </c>
      <c r="I63" s="4" t="s">
        <v>114</v>
      </c>
      <c r="J63" s="28" t="s">
        <v>118</v>
      </c>
      <c r="K63" s="38">
        <f>K64+K65</f>
        <v>2441.6</v>
      </c>
      <c r="L63" s="38">
        <f t="shared" ref="L63:M63" si="17">L64+L65</f>
        <v>2441.6</v>
      </c>
      <c r="M63" s="38">
        <f t="shared" si="17"/>
        <v>2441.6</v>
      </c>
      <c r="N63" s="37">
        <f t="shared" si="1"/>
        <v>100</v>
      </c>
    </row>
    <row r="64" spans="1:14" ht="63" x14ac:dyDescent="0.25">
      <c r="A64" s="23">
        <v>54</v>
      </c>
      <c r="B64" s="5" t="s">
        <v>25</v>
      </c>
      <c r="C64" s="5">
        <v>2</v>
      </c>
      <c r="D64" s="5" t="s">
        <v>30</v>
      </c>
      <c r="E64" s="5" t="s">
        <v>112</v>
      </c>
      <c r="F64" s="5" t="s">
        <v>67</v>
      </c>
      <c r="G64" s="5" t="s">
        <v>22</v>
      </c>
      <c r="H64" s="5" t="s">
        <v>1</v>
      </c>
      <c r="I64" s="5" t="s">
        <v>114</v>
      </c>
      <c r="J64" s="9" t="s">
        <v>119</v>
      </c>
      <c r="K64" s="10">
        <v>327.5</v>
      </c>
      <c r="L64" s="10">
        <v>327.5</v>
      </c>
      <c r="M64" s="10">
        <v>327.5</v>
      </c>
      <c r="N64" s="37">
        <f t="shared" si="1"/>
        <v>100</v>
      </c>
    </row>
    <row r="65" spans="1:14" ht="47.25" x14ac:dyDescent="0.25">
      <c r="A65" s="23">
        <v>55</v>
      </c>
      <c r="B65" s="5" t="s">
        <v>25</v>
      </c>
      <c r="C65" s="5">
        <v>2</v>
      </c>
      <c r="D65" s="5" t="s">
        <v>30</v>
      </c>
      <c r="E65" s="5" t="s">
        <v>121</v>
      </c>
      <c r="F65" s="5" t="s">
        <v>67</v>
      </c>
      <c r="G65" s="5">
        <v>10</v>
      </c>
      <c r="H65" s="5" t="s">
        <v>1</v>
      </c>
      <c r="I65" s="5" t="s">
        <v>114</v>
      </c>
      <c r="J65" s="9" t="s">
        <v>120</v>
      </c>
      <c r="K65" s="10">
        <v>2114.1</v>
      </c>
      <c r="L65" s="30">
        <v>2114.1</v>
      </c>
      <c r="M65" s="30">
        <v>2114.1</v>
      </c>
      <c r="N65" s="37">
        <f t="shared" si="1"/>
        <v>100</v>
      </c>
    </row>
    <row r="66" spans="1:14" ht="46.5" customHeight="1" x14ac:dyDescent="0.25">
      <c r="A66" s="23">
        <v>56</v>
      </c>
      <c r="B66" s="4" t="s">
        <v>2</v>
      </c>
      <c r="C66" s="4" t="s">
        <v>37</v>
      </c>
      <c r="D66" s="4" t="s">
        <v>30</v>
      </c>
      <c r="E66" s="4" t="s">
        <v>169</v>
      </c>
      <c r="F66" s="4" t="s">
        <v>2</v>
      </c>
      <c r="G66" s="4" t="s">
        <v>0</v>
      </c>
      <c r="H66" s="4" t="s">
        <v>1</v>
      </c>
      <c r="I66" s="4" t="s">
        <v>2</v>
      </c>
      <c r="J66" s="6" t="s">
        <v>170</v>
      </c>
      <c r="K66" s="7">
        <v>0</v>
      </c>
      <c r="L66" s="41">
        <f>L67</f>
        <v>2000</v>
      </c>
      <c r="M66" s="41">
        <v>2000</v>
      </c>
      <c r="N66" s="37">
        <f t="shared" si="1"/>
        <v>100</v>
      </c>
    </row>
    <row r="67" spans="1:14" ht="49.5" customHeight="1" x14ac:dyDescent="0.25">
      <c r="A67" s="23">
        <v>57</v>
      </c>
      <c r="B67" s="5" t="s">
        <v>25</v>
      </c>
      <c r="C67" s="5" t="s">
        <v>37</v>
      </c>
      <c r="D67" s="5" t="s">
        <v>30</v>
      </c>
      <c r="E67" s="5" t="s">
        <v>171</v>
      </c>
      <c r="F67" s="5" t="s">
        <v>172</v>
      </c>
      <c r="G67" s="5" t="s">
        <v>22</v>
      </c>
      <c r="H67" s="5" t="s">
        <v>1</v>
      </c>
      <c r="I67" s="5" t="s">
        <v>114</v>
      </c>
      <c r="J67" s="9" t="s">
        <v>173</v>
      </c>
      <c r="K67" s="10">
        <v>0</v>
      </c>
      <c r="L67" s="30">
        <v>2000</v>
      </c>
      <c r="M67" s="30">
        <v>2000</v>
      </c>
      <c r="N67" s="37">
        <f t="shared" si="1"/>
        <v>100</v>
      </c>
    </row>
    <row r="68" spans="1:14" ht="15.75" hidden="1" x14ac:dyDescent="0.25">
      <c r="A68" s="23">
        <v>58</v>
      </c>
      <c r="B68" s="4" t="s">
        <v>25</v>
      </c>
      <c r="C68" s="4" t="s">
        <v>37</v>
      </c>
      <c r="D68" s="4" t="s">
        <v>30</v>
      </c>
      <c r="E68" s="4" t="s">
        <v>147</v>
      </c>
      <c r="F68" s="4" t="s">
        <v>69</v>
      </c>
      <c r="G68" s="4" t="s">
        <v>0</v>
      </c>
      <c r="H68" s="4" t="s">
        <v>1</v>
      </c>
      <c r="I68" s="4" t="s">
        <v>114</v>
      </c>
      <c r="J68" s="6" t="s">
        <v>148</v>
      </c>
      <c r="K68" s="10">
        <v>0</v>
      </c>
      <c r="L68" s="41">
        <f>L69</f>
        <v>0</v>
      </c>
      <c r="M68" s="41">
        <f>M69</f>
        <v>0</v>
      </c>
      <c r="N68" s="37" t="e">
        <f t="shared" si="1"/>
        <v>#DIV/0!</v>
      </c>
    </row>
    <row r="69" spans="1:14" ht="31.5" hidden="1" x14ac:dyDescent="0.25">
      <c r="A69" s="23">
        <v>59</v>
      </c>
      <c r="B69" s="5" t="s">
        <v>25</v>
      </c>
      <c r="C69" s="5" t="s">
        <v>37</v>
      </c>
      <c r="D69" s="5" t="s">
        <v>30</v>
      </c>
      <c r="E69" s="5" t="s">
        <v>147</v>
      </c>
      <c r="F69" s="5" t="s">
        <v>69</v>
      </c>
      <c r="G69" s="5" t="s">
        <v>22</v>
      </c>
      <c r="H69" s="5" t="s">
        <v>1</v>
      </c>
      <c r="I69" s="5" t="s">
        <v>114</v>
      </c>
      <c r="J69" s="9" t="s">
        <v>149</v>
      </c>
      <c r="K69" s="10">
        <v>0</v>
      </c>
      <c r="L69" s="30">
        <f>L70+L71+L72+L73</f>
        <v>0</v>
      </c>
      <c r="M69" s="30">
        <f>M70+M71+M72+M73</f>
        <v>0</v>
      </c>
      <c r="N69" s="37" t="e">
        <f t="shared" si="1"/>
        <v>#DIV/0!</v>
      </c>
    </row>
    <row r="70" spans="1:14" ht="47.25" hidden="1" x14ac:dyDescent="0.25">
      <c r="A70" s="23">
        <v>60</v>
      </c>
      <c r="B70" s="5" t="s">
        <v>25</v>
      </c>
      <c r="C70" s="5" t="s">
        <v>37</v>
      </c>
      <c r="D70" s="5" t="s">
        <v>30</v>
      </c>
      <c r="E70" s="5" t="s">
        <v>147</v>
      </c>
      <c r="F70" s="5" t="s">
        <v>69</v>
      </c>
      <c r="G70" s="5" t="s">
        <v>22</v>
      </c>
      <c r="H70" s="5" t="s">
        <v>90</v>
      </c>
      <c r="I70" s="5" t="s">
        <v>114</v>
      </c>
      <c r="J70" s="9" t="s">
        <v>150</v>
      </c>
      <c r="K70" s="10">
        <v>0</v>
      </c>
      <c r="L70" s="30"/>
      <c r="M70" s="30"/>
      <c r="N70" s="37" t="e">
        <f t="shared" si="1"/>
        <v>#DIV/0!</v>
      </c>
    </row>
    <row r="71" spans="1:14" ht="94.5" hidden="1" x14ac:dyDescent="0.25">
      <c r="A71" s="23">
        <v>61</v>
      </c>
      <c r="B71" s="5" t="s">
        <v>25</v>
      </c>
      <c r="C71" s="5" t="s">
        <v>37</v>
      </c>
      <c r="D71" s="5" t="s">
        <v>30</v>
      </c>
      <c r="E71" s="5" t="s">
        <v>147</v>
      </c>
      <c r="F71" s="5" t="s">
        <v>69</v>
      </c>
      <c r="G71" s="5" t="s">
        <v>22</v>
      </c>
      <c r="H71" s="5" t="s">
        <v>104</v>
      </c>
      <c r="I71" s="5" t="s">
        <v>114</v>
      </c>
      <c r="J71" s="9" t="s">
        <v>151</v>
      </c>
      <c r="K71" s="10">
        <v>0</v>
      </c>
      <c r="L71" s="30"/>
      <c r="M71" s="30"/>
      <c r="N71" s="37" t="e">
        <f t="shared" si="1"/>
        <v>#DIV/0!</v>
      </c>
    </row>
    <row r="72" spans="1:14" ht="47.25" hidden="1" x14ac:dyDescent="0.25">
      <c r="A72" s="23">
        <v>62</v>
      </c>
      <c r="B72" s="5" t="s">
        <v>25</v>
      </c>
      <c r="C72" s="5" t="s">
        <v>37</v>
      </c>
      <c r="D72" s="5" t="s">
        <v>30</v>
      </c>
      <c r="E72" s="5" t="s">
        <v>147</v>
      </c>
      <c r="F72" s="5" t="s">
        <v>69</v>
      </c>
      <c r="G72" s="5" t="s">
        <v>22</v>
      </c>
      <c r="H72" s="5" t="s">
        <v>152</v>
      </c>
      <c r="I72" s="5" t="s">
        <v>114</v>
      </c>
      <c r="J72" s="9" t="s">
        <v>153</v>
      </c>
      <c r="K72" s="10">
        <v>0</v>
      </c>
      <c r="L72" s="30"/>
      <c r="M72" s="30"/>
      <c r="N72" s="37" t="e">
        <f t="shared" si="1"/>
        <v>#DIV/0!</v>
      </c>
    </row>
    <row r="73" spans="1:14" ht="78.75" hidden="1" x14ac:dyDescent="0.25">
      <c r="A73" s="23">
        <v>63</v>
      </c>
      <c r="B73" s="5" t="s">
        <v>25</v>
      </c>
      <c r="C73" s="5" t="s">
        <v>37</v>
      </c>
      <c r="D73" s="5" t="s">
        <v>30</v>
      </c>
      <c r="E73" s="5" t="s">
        <v>147</v>
      </c>
      <c r="F73" s="5" t="s">
        <v>69</v>
      </c>
      <c r="G73" s="5" t="s">
        <v>22</v>
      </c>
      <c r="H73" s="5" t="s">
        <v>154</v>
      </c>
      <c r="I73" s="5" t="s">
        <v>114</v>
      </c>
      <c r="J73" s="9" t="s">
        <v>155</v>
      </c>
      <c r="K73" s="10">
        <v>0</v>
      </c>
      <c r="L73" s="30"/>
      <c r="M73" s="30"/>
      <c r="N73" s="37" t="e">
        <f t="shared" si="1"/>
        <v>#DIV/0!</v>
      </c>
    </row>
    <row r="74" spans="1:14" ht="31.5" x14ac:dyDescent="0.25">
      <c r="A74" s="23">
        <v>64</v>
      </c>
      <c r="B74" s="4" t="s">
        <v>25</v>
      </c>
      <c r="C74" s="4">
        <v>2</v>
      </c>
      <c r="D74" s="4" t="s">
        <v>30</v>
      </c>
      <c r="E74" s="4" t="s">
        <v>105</v>
      </c>
      <c r="F74" s="4" t="s">
        <v>2</v>
      </c>
      <c r="G74" s="4" t="s">
        <v>0</v>
      </c>
      <c r="H74" s="4" t="s">
        <v>1</v>
      </c>
      <c r="I74" s="4" t="s">
        <v>114</v>
      </c>
      <c r="J74" s="6" t="s">
        <v>32</v>
      </c>
      <c r="K74" s="7">
        <f>K75+K77</f>
        <v>104.30000000000001</v>
      </c>
      <c r="L74" s="7">
        <f t="shared" ref="L74:M74" si="18">L75+L77</f>
        <v>124.1</v>
      </c>
      <c r="M74" s="7">
        <f t="shared" si="18"/>
        <v>124.1</v>
      </c>
      <c r="N74" s="37">
        <f t="shared" si="1"/>
        <v>100</v>
      </c>
    </row>
    <row r="75" spans="1:14" ht="63" x14ac:dyDescent="0.25">
      <c r="A75" s="23">
        <v>65</v>
      </c>
      <c r="B75" s="5" t="s">
        <v>25</v>
      </c>
      <c r="C75" s="5">
        <v>2</v>
      </c>
      <c r="D75" s="5" t="s">
        <v>30</v>
      </c>
      <c r="E75" s="5" t="s">
        <v>106</v>
      </c>
      <c r="F75" s="5" t="s">
        <v>107</v>
      </c>
      <c r="G75" s="5" t="s">
        <v>0</v>
      </c>
      <c r="H75" s="5" t="s">
        <v>1</v>
      </c>
      <c r="I75" s="5" t="s">
        <v>114</v>
      </c>
      <c r="J75" s="9" t="s">
        <v>71</v>
      </c>
      <c r="K75" s="10">
        <f>K76</f>
        <v>99.9</v>
      </c>
      <c r="L75" s="10">
        <f t="shared" ref="L75:M75" si="19">L76</f>
        <v>119.6</v>
      </c>
      <c r="M75" s="10">
        <f t="shared" si="19"/>
        <v>119.6</v>
      </c>
      <c r="N75" s="37">
        <f t="shared" si="1"/>
        <v>100</v>
      </c>
    </row>
    <row r="76" spans="1:14" ht="63" x14ac:dyDescent="0.25">
      <c r="A76" s="23">
        <v>66</v>
      </c>
      <c r="B76" s="5" t="s">
        <v>25</v>
      </c>
      <c r="C76" s="5">
        <v>2</v>
      </c>
      <c r="D76" s="5" t="s">
        <v>30</v>
      </c>
      <c r="E76" s="5" t="s">
        <v>106</v>
      </c>
      <c r="F76" s="5" t="s">
        <v>107</v>
      </c>
      <c r="G76" s="5">
        <v>10</v>
      </c>
      <c r="H76" s="5" t="s">
        <v>1</v>
      </c>
      <c r="I76" s="5" t="s">
        <v>114</v>
      </c>
      <c r="J76" s="9" t="s">
        <v>71</v>
      </c>
      <c r="K76" s="10">
        <v>99.9</v>
      </c>
      <c r="L76" s="32">
        <v>119.6</v>
      </c>
      <c r="M76" s="32">
        <v>119.6</v>
      </c>
      <c r="N76" s="37">
        <f t="shared" si="1"/>
        <v>100</v>
      </c>
    </row>
    <row r="77" spans="1:14" ht="57" customHeight="1" x14ac:dyDescent="0.25">
      <c r="A77" s="23">
        <v>67</v>
      </c>
      <c r="B77" s="5" t="s">
        <v>25</v>
      </c>
      <c r="C77" s="5">
        <v>2</v>
      </c>
      <c r="D77" s="5" t="s">
        <v>30</v>
      </c>
      <c r="E77" s="5" t="s">
        <v>105</v>
      </c>
      <c r="F77" s="5" t="s">
        <v>68</v>
      </c>
      <c r="G77" s="5" t="s">
        <v>0</v>
      </c>
      <c r="H77" s="5" t="s">
        <v>1</v>
      </c>
      <c r="I77" s="5" t="s">
        <v>114</v>
      </c>
      <c r="J77" s="9" t="s">
        <v>33</v>
      </c>
      <c r="K77" s="10">
        <f>K78</f>
        <v>4.4000000000000004</v>
      </c>
      <c r="L77" s="10">
        <f t="shared" ref="L77:M77" si="20">L78</f>
        <v>4.5</v>
      </c>
      <c r="M77" s="10">
        <f t="shared" si="20"/>
        <v>4.5</v>
      </c>
      <c r="N77" s="37">
        <f t="shared" si="1"/>
        <v>100</v>
      </c>
    </row>
    <row r="78" spans="1:14" ht="110.25" x14ac:dyDescent="0.25">
      <c r="A78" s="23">
        <v>68</v>
      </c>
      <c r="B78" s="5" t="s">
        <v>25</v>
      </c>
      <c r="C78" s="5">
        <v>2</v>
      </c>
      <c r="D78" s="5" t="s">
        <v>30</v>
      </c>
      <c r="E78" s="5" t="s">
        <v>105</v>
      </c>
      <c r="F78" s="5" t="s">
        <v>68</v>
      </c>
      <c r="G78" s="5" t="s">
        <v>22</v>
      </c>
      <c r="H78" s="5" t="s">
        <v>34</v>
      </c>
      <c r="I78" s="5" t="s">
        <v>114</v>
      </c>
      <c r="J78" s="11" t="s">
        <v>75</v>
      </c>
      <c r="K78" s="10">
        <v>4.4000000000000004</v>
      </c>
      <c r="L78" s="32">
        <v>4.5</v>
      </c>
      <c r="M78" s="32">
        <v>4.5</v>
      </c>
      <c r="N78" s="37">
        <f t="shared" si="1"/>
        <v>100</v>
      </c>
    </row>
    <row r="79" spans="1:14" ht="110.25" hidden="1" x14ac:dyDescent="0.25">
      <c r="A79" s="23">
        <v>69</v>
      </c>
      <c r="B79" s="33" t="s">
        <v>25</v>
      </c>
      <c r="C79" s="33" t="s">
        <v>37</v>
      </c>
      <c r="D79" s="33" t="s">
        <v>30</v>
      </c>
      <c r="E79" s="33" t="s">
        <v>108</v>
      </c>
      <c r="F79" s="33" t="s">
        <v>109</v>
      </c>
      <c r="G79" s="33" t="s">
        <v>0</v>
      </c>
      <c r="H79" s="33" t="s">
        <v>1</v>
      </c>
      <c r="I79" s="33" t="s">
        <v>38</v>
      </c>
      <c r="J79" s="6" t="s">
        <v>110</v>
      </c>
      <c r="K79" s="7">
        <f>K80</f>
        <v>0</v>
      </c>
      <c r="L79" s="39">
        <f>L80</f>
        <v>0</v>
      </c>
      <c r="M79" s="39">
        <f t="shared" ref="M79" si="21">M80</f>
        <v>0</v>
      </c>
      <c r="N79" s="37" t="e">
        <f t="shared" si="1"/>
        <v>#DIV/0!</v>
      </c>
    </row>
    <row r="80" spans="1:14" ht="96.75" hidden="1" customHeight="1" x14ac:dyDescent="0.25">
      <c r="A80" s="23">
        <v>70</v>
      </c>
      <c r="B80" s="34" t="s">
        <v>25</v>
      </c>
      <c r="C80" s="34" t="s">
        <v>37</v>
      </c>
      <c r="D80" s="34" t="s">
        <v>30</v>
      </c>
      <c r="E80" s="34" t="s">
        <v>108</v>
      </c>
      <c r="F80" s="34" t="s">
        <v>109</v>
      </c>
      <c r="G80" s="34" t="s">
        <v>22</v>
      </c>
      <c r="H80" s="34" t="s">
        <v>1</v>
      </c>
      <c r="I80" s="34" t="s">
        <v>38</v>
      </c>
      <c r="J80" s="9" t="s">
        <v>111</v>
      </c>
      <c r="K80" s="10">
        <v>0</v>
      </c>
      <c r="L80" s="32">
        <v>0</v>
      </c>
      <c r="M80" s="32">
        <v>0</v>
      </c>
      <c r="N80" s="37" t="e">
        <f t="shared" si="1"/>
        <v>#DIV/0!</v>
      </c>
    </row>
    <row r="81" spans="1:14" ht="46.5" customHeight="1" x14ac:dyDescent="0.25">
      <c r="A81" s="23">
        <v>71</v>
      </c>
      <c r="B81" s="33" t="s">
        <v>25</v>
      </c>
      <c r="C81" s="33" t="s">
        <v>37</v>
      </c>
      <c r="D81" s="33" t="s">
        <v>30</v>
      </c>
      <c r="E81" s="33" t="s">
        <v>129</v>
      </c>
      <c r="F81" s="33" t="s">
        <v>2</v>
      </c>
      <c r="G81" s="33" t="s">
        <v>0</v>
      </c>
      <c r="H81" s="33" t="s">
        <v>1</v>
      </c>
      <c r="I81" s="33" t="s">
        <v>114</v>
      </c>
      <c r="J81" s="6" t="s">
        <v>130</v>
      </c>
      <c r="K81" s="7">
        <f>K82+K84</f>
        <v>253</v>
      </c>
      <c r="L81" s="7">
        <f t="shared" ref="L81:M81" si="22">L82+L84</f>
        <v>3007.6</v>
      </c>
      <c r="M81" s="7">
        <f t="shared" si="22"/>
        <v>3007.6</v>
      </c>
      <c r="N81" s="37">
        <f t="shared" si="1"/>
        <v>100</v>
      </c>
    </row>
    <row r="82" spans="1:14" ht="96.75" hidden="1" customHeight="1" x14ac:dyDescent="0.25">
      <c r="A82" s="23">
        <v>72</v>
      </c>
      <c r="B82" s="34" t="s">
        <v>25</v>
      </c>
      <c r="C82" s="34" t="s">
        <v>37</v>
      </c>
      <c r="D82" s="34" t="s">
        <v>30</v>
      </c>
      <c r="E82" s="34" t="s">
        <v>108</v>
      </c>
      <c r="F82" s="34" t="s">
        <v>109</v>
      </c>
      <c r="G82" s="34" t="s">
        <v>0</v>
      </c>
      <c r="H82" s="34" t="s">
        <v>1</v>
      </c>
      <c r="I82" s="34" t="s">
        <v>114</v>
      </c>
      <c r="J82" s="9" t="s">
        <v>133</v>
      </c>
      <c r="K82" s="10">
        <v>0</v>
      </c>
      <c r="L82" s="32">
        <v>0</v>
      </c>
      <c r="M82" s="32">
        <v>0</v>
      </c>
      <c r="N82" s="37" t="e">
        <f t="shared" si="1"/>
        <v>#DIV/0!</v>
      </c>
    </row>
    <row r="83" spans="1:14" ht="96.75" hidden="1" customHeight="1" x14ac:dyDescent="0.25">
      <c r="A83" s="23">
        <v>73</v>
      </c>
      <c r="B83" s="34" t="s">
        <v>25</v>
      </c>
      <c r="C83" s="34" t="s">
        <v>37</v>
      </c>
      <c r="D83" s="34" t="s">
        <v>30</v>
      </c>
      <c r="E83" s="34" t="s">
        <v>131</v>
      </c>
      <c r="F83" s="34" t="s">
        <v>109</v>
      </c>
      <c r="G83" s="34" t="s">
        <v>22</v>
      </c>
      <c r="H83" s="34" t="s">
        <v>1</v>
      </c>
      <c r="I83" s="34" t="s">
        <v>114</v>
      </c>
      <c r="J83" s="9" t="s">
        <v>132</v>
      </c>
      <c r="K83" s="10">
        <v>0</v>
      </c>
      <c r="L83" s="32">
        <v>0</v>
      </c>
      <c r="M83" s="32">
        <v>0</v>
      </c>
      <c r="N83" s="37" t="e">
        <f t="shared" si="1"/>
        <v>#DIV/0!</v>
      </c>
    </row>
    <row r="84" spans="1:14" ht="15.75" x14ac:dyDescent="0.25">
      <c r="A84" s="23">
        <v>74</v>
      </c>
      <c r="B84" s="4" t="s">
        <v>25</v>
      </c>
      <c r="C84" s="4">
        <v>2</v>
      </c>
      <c r="D84" s="4" t="s">
        <v>30</v>
      </c>
      <c r="E84" s="4" t="s">
        <v>102</v>
      </c>
      <c r="F84" s="4" t="s">
        <v>2</v>
      </c>
      <c r="G84" s="4" t="s">
        <v>0</v>
      </c>
      <c r="H84" s="4" t="s">
        <v>1</v>
      </c>
      <c r="I84" s="4" t="s">
        <v>114</v>
      </c>
      <c r="J84" s="6" t="s">
        <v>35</v>
      </c>
      <c r="K84" s="7">
        <f>K85</f>
        <v>253</v>
      </c>
      <c r="L84" s="7">
        <f t="shared" ref="L84:M84" si="23">L85</f>
        <v>3007.6</v>
      </c>
      <c r="M84" s="7">
        <f t="shared" si="23"/>
        <v>3007.6</v>
      </c>
      <c r="N84" s="37">
        <f t="shared" si="1"/>
        <v>100</v>
      </c>
    </row>
    <row r="85" spans="1:14" ht="31.5" x14ac:dyDescent="0.25">
      <c r="A85" s="23">
        <v>75</v>
      </c>
      <c r="B85" s="4" t="s">
        <v>25</v>
      </c>
      <c r="C85" s="4">
        <v>2</v>
      </c>
      <c r="D85" s="4" t="s">
        <v>30</v>
      </c>
      <c r="E85" s="4" t="s">
        <v>102</v>
      </c>
      <c r="F85" s="4" t="s">
        <v>69</v>
      </c>
      <c r="G85" s="4" t="s">
        <v>0</v>
      </c>
      <c r="H85" s="4" t="s">
        <v>1</v>
      </c>
      <c r="I85" s="4" t="s">
        <v>114</v>
      </c>
      <c r="J85" s="13" t="s">
        <v>36</v>
      </c>
      <c r="K85" s="7">
        <f>K88+K90+K91+K94+K95+K96+K98+K99</f>
        <v>253</v>
      </c>
      <c r="L85" s="7">
        <f>L87+L88+L92+L93+L94+L96+L97+L98+L99+L101</f>
        <v>3007.6</v>
      </c>
      <c r="M85" s="7">
        <f>M87+M88+M92+M93+M94+M96+M97+M98+M99+M101</f>
        <v>3007.6</v>
      </c>
      <c r="N85" s="37">
        <f t="shared" si="1"/>
        <v>100</v>
      </c>
    </row>
    <row r="86" spans="1:14" ht="179.25" hidden="1" customHeight="1" x14ac:dyDescent="0.25">
      <c r="A86" s="23">
        <v>76</v>
      </c>
      <c r="B86" s="5" t="s">
        <v>25</v>
      </c>
      <c r="C86" s="5" t="s">
        <v>37</v>
      </c>
      <c r="D86" s="5" t="s">
        <v>30</v>
      </c>
      <c r="E86" s="5" t="s">
        <v>102</v>
      </c>
      <c r="F86" s="5" t="s">
        <v>69</v>
      </c>
      <c r="G86" s="5" t="s">
        <v>22</v>
      </c>
      <c r="H86" s="5" t="s">
        <v>91</v>
      </c>
      <c r="I86" s="5" t="s">
        <v>114</v>
      </c>
      <c r="J86" s="11" t="s">
        <v>103</v>
      </c>
      <c r="K86" s="10">
        <v>0</v>
      </c>
      <c r="L86" s="32"/>
      <c r="M86" s="32"/>
      <c r="N86" s="37" t="e">
        <f t="shared" si="1"/>
        <v>#DIV/0!</v>
      </c>
    </row>
    <row r="87" spans="1:14" ht="109.5" customHeight="1" x14ac:dyDescent="0.25">
      <c r="A87" s="23">
        <v>77</v>
      </c>
      <c r="B87" s="5" t="s">
        <v>25</v>
      </c>
      <c r="C87" s="5" t="s">
        <v>37</v>
      </c>
      <c r="D87" s="5" t="s">
        <v>30</v>
      </c>
      <c r="E87" s="5" t="s">
        <v>102</v>
      </c>
      <c r="F87" s="5" t="s">
        <v>69</v>
      </c>
      <c r="G87" s="5" t="s">
        <v>22</v>
      </c>
      <c r="H87" s="5" t="s">
        <v>157</v>
      </c>
      <c r="I87" s="5" t="s">
        <v>114</v>
      </c>
      <c r="J87" s="11" t="s">
        <v>156</v>
      </c>
      <c r="K87" s="10">
        <v>0</v>
      </c>
      <c r="L87" s="32">
        <v>396.5</v>
      </c>
      <c r="M87" s="32">
        <v>396.5</v>
      </c>
      <c r="N87" s="37">
        <f t="shared" si="1"/>
        <v>100</v>
      </c>
    </row>
    <row r="88" spans="1:14" ht="99" customHeight="1" x14ac:dyDescent="0.25">
      <c r="A88" s="23">
        <v>78</v>
      </c>
      <c r="B88" s="5" t="s">
        <v>25</v>
      </c>
      <c r="C88" s="5" t="s">
        <v>37</v>
      </c>
      <c r="D88" s="5" t="s">
        <v>30</v>
      </c>
      <c r="E88" s="5" t="s">
        <v>102</v>
      </c>
      <c r="F88" s="5" t="s">
        <v>69</v>
      </c>
      <c r="G88" s="5" t="s">
        <v>22</v>
      </c>
      <c r="H88" s="5" t="s">
        <v>90</v>
      </c>
      <c r="I88" s="5" t="s">
        <v>114</v>
      </c>
      <c r="J88" s="11" t="s">
        <v>134</v>
      </c>
      <c r="K88" s="10">
        <v>133.80000000000001</v>
      </c>
      <c r="L88" s="32">
        <v>133.80000000000001</v>
      </c>
      <c r="M88" s="32">
        <v>133.80000000000001</v>
      </c>
      <c r="N88" s="37">
        <f t="shared" si="1"/>
        <v>100</v>
      </c>
    </row>
    <row r="89" spans="1:14" ht="179.25" hidden="1" customHeight="1" x14ac:dyDescent="0.25">
      <c r="A89" s="23">
        <v>79</v>
      </c>
      <c r="B89" s="5" t="s">
        <v>25</v>
      </c>
      <c r="C89" s="5" t="s">
        <v>37</v>
      </c>
      <c r="D89" s="5" t="s">
        <v>30</v>
      </c>
      <c r="E89" s="5" t="s">
        <v>102</v>
      </c>
      <c r="F89" s="5" t="s">
        <v>69</v>
      </c>
      <c r="G89" s="5" t="s">
        <v>22</v>
      </c>
      <c r="H89" s="5" t="s">
        <v>90</v>
      </c>
      <c r="I89" s="5" t="s">
        <v>114</v>
      </c>
      <c r="J89" s="11" t="s">
        <v>128</v>
      </c>
      <c r="K89" s="10">
        <v>0</v>
      </c>
      <c r="L89" s="32"/>
      <c r="M89" s="32"/>
      <c r="N89" s="37" t="e">
        <f t="shared" si="1"/>
        <v>#DIV/0!</v>
      </c>
    </row>
    <row r="90" spans="1:14" ht="108.75" hidden="1" customHeight="1" x14ac:dyDescent="0.25">
      <c r="A90" s="23">
        <v>80</v>
      </c>
      <c r="B90" s="5" t="s">
        <v>25</v>
      </c>
      <c r="C90" s="5" t="s">
        <v>37</v>
      </c>
      <c r="D90" s="5" t="s">
        <v>30</v>
      </c>
      <c r="E90" s="5" t="s">
        <v>102</v>
      </c>
      <c r="F90" s="5" t="s">
        <v>69</v>
      </c>
      <c r="G90" s="5" t="s">
        <v>22</v>
      </c>
      <c r="H90" s="5" t="s">
        <v>104</v>
      </c>
      <c r="I90" s="5" t="s">
        <v>38</v>
      </c>
      <c r="J90" s="26" t="s">
        <v>135</v>
      </c>
      <c r="K90" s="10">
        <v>0</v>
      </c>
      <c r="L90" s="32">
        <v>0</v>
      </c>
      <c r="M90" s="32">
        <v>0</v>
      </c>
      <c r="N90" s="37" t="e">
        <f t="shared" si="1"/>
        <v>#DIV/0!</v>
      </c>
    </row>
    <row r="91" spans="1:14" ht="149.25" hidden="1" customHeight="1" x14ac:dyDescent="0.25">
      <c r="A91" s="23">
        <v>81</v>
      </c>
      <c r="B91" s="5" t="s">
        <v>25</v>
      </c>
      <c r="C91" s="5" t="s">
        <v>37</v>
      </c>
      <c r="D91" s="5" t="s">
        <v>30</v>
      </c>
      <c r="E91" s="5" t="s">
        <v>102</v>
      </c>
      <c r="F91" s="5" t="s">
        <v>69</v>
      </c>
      <c r="G91" s="5" t="s">
        <v>22</v>
      </c>
      <c r="H91" s="5" t="s">
        <v>122</v>
      </c>
      <c r="I91" s="5" t="s">
        <v>114</v>
      </c>
      <c r="J91" s="45" t="s">
        <v>123</v>
      </c>
      <c r="K91" s="10">
        <v>0</v>
      </c>
      <c r="L91" s="32">
        <v>0</v>
      </c>
      <c r="M91" s="32">
        <v>0</v>
      </c>
      <c r="N91" s="37" t="e">
        <f t="shared" si="1"/>
        <v>#DIV/0!</v>
      </c>
    </row>
    <row r="92" spans="1:14" ht="119.25" customHeight="1" x14ac:dyDescent="0.25">
      <c r="A92" s="23">
        <v>82</v>
      </c>
      <c r="B92" s="5" t="s">
        <v>25</v>
      </c>
      <c r="C92" s="5" t="s">
        <v>37</v>
      </c>
      <c r="D92" s="5" t="s">
        <v>30</v>
      </c>
      <c r="E92" s="5" t="s">
        <v>102</v>
      </c>
      <c r="F92" s="5" t="s">
        <v>125</v>
      </c>
      <c r="G92" s="5" t="s">
        <v>22</v>
      </c>
      <c r="H92" s="5" t="s">
        <v>126</v>
      </c>
      <c r="I92" s="5" t="s">
        <v>114</v>
      </c>
      <c r="J92" s="40" t="s">
        <v>127</v>
      </c>
      <c r="K92" s="10">
        <v>0</v>
      </c>
      <c r="L92" s="32">
        <v>42.1</v>
      </c>
      <c r="M92" s="32">
        <v>42.1</v>
      </c>
      <c r="N92" s="37">
        <f t="shared" si="1"/>
        <v>100</v>
      </c>
    </row>
    <row r="93" spans="1:14" ht="210" customHeight="1" x14ac:dyDescent="0.25">
      <c r="A93" s="23">
        <v>83</v>
      </c>
      <c r="B93" s="5" t="s">
        <v>25</v>
      </c>
      <c r="C93" s="5" t="s">
        <v>37</v>
      </c>
      <c r="D93" s="5" t="s">
        <v>30</v>
      </c>
      <c r="E93" s="5" t="s">
        <v>102</v>
      </c>
      <c r="F93" s="5" t="s">
        <v>69</v>
      </c>
      <c r="G93" s="5" t="s">
        <v>22</v>
      </c>
      <c r="H93" s="5" t="s">
        <v>174</v>
      </c>
      <c r="I93" s="5" t="s">
        <v>114</v>
      </c>
      <c r="J93" s="45" t="s">
        <v>175</v>
      </c>
      <c r="K93" s="10">
        <v>0</v>
      </c>
      <c r="L93" s="32">
        <v>536.29999999999995</v>
      </c>
      <c r="M93" s="32">
        <v>536.29999999999995</v>
      </c>
      <c r="N93" s="37">
        <f t="shared" si="1"/>
        <v>100</v>
      </c>
    </row>
    <row r="94" spans="1:14" ht="84" customHeight="1" x14ac:dyDescent="0.25">
      <c r="A94" s="23">
        <v>84</v>
      </c>
      <c r="B94" s="5" t="s">
        <v>25</v>
      </c>
      <c r="C94" s="5" t="s">
        <v>37</v>
      </c>
      <c r="D94" s="5" t="s">
        <v>30</v>
      </c>
      <c r="E94" s="5" t="s">
        <v>102</v>
      </c>
      <c r="F94" s="5" t="s">
        <v>69</v>
      </c>
      <c r="G94" s="5" t="s">
        <v>22</v>
      </c>
      <c r="H94" s="5" t="s">
        <v>41</v>
      </c>
      <c r="I94" s="5" t="s">
        <v>114</v>
      </c>
      <c r="J94" s="27" t="s">
        <v>136</v>
      </c>
      <c r="K94" s="10">
        <v>19.2</v>
      </c>
      <c r="L94" s="32">
        <v>19.2</v>
      </c>
      <c r="M94" s="32">
        <v>19.2</v>
      </c>
      <c r="N94" s="37">
        <f t="shared" si="1"/>
        <v>100</v>
      </c>
    </row>
    <row r="95" spans="1:14" ht="108.75" hidden="1" customHeight="1" x14ac:dyDescent="0.25">
      <c r="A95" s="23">
        <v>85</v>
      </c>
      <c r="B95" s="5" t="s">
        <v>25</v>
      </c>
      <c r="C95" s="5" t="s">
        <v>37</v>
      </c>
      <c r="D95" s="5" t="s">
        <v>30</v>
      </c>
      <c r="E95" s="5" t="s">
        <v>102</v>
      </c>
      <c r="F95" s="5" t="s">
        <v>69</v>
      </c>
      <c r="G95" s="5" t="s">
        <v>22</v>
      </c>
      <c r="H95" s="5" t="s">
        <v>137</v>
      </c>
      <c r="I95" s="5" t="s">
        <v>114</v>
      </c>
      <c r="J95" s="40" t="s">
        <v>138</v>
      </c>
      <c r="K95" s="10">
        <v>0</v>
      </c>
      <c r="L95" s="32">
        <v>0</v>
      </c>
      <c r="M95" s="32">
        <v>0</v>
      </c>
      <c r="N95" s="37" t="e">
        <f t="shared" si="1"/>
        <v>#DIV/0!</v>
      </c>
    </row>
    <row r="96" spans="1:14" ht="107.25" customHeight="1" x14ac:dyDescent="0.25">
      <c r="A96" s="23">
        <v>86</v>
      </c>
      <c r="B96" s="5" t="s">
        <v>25</v>
      </c>
      <c r="C96" s="5" t="s">
        <v>37</v>
      </c>
      <c r="D96" s="5" t="s">
        <v>30</v>
      </c>
      <c r="E96" s="5" t="s">
        <v>102</v>
      </c>
      <c r="F96" s="5" t="s">
        <v>69</v>
      </c>
      <c r="G96" s="5" t="s">
        <v>22</v>
      </c>
      <c r="H96" s="5" t="s">
        <v>115</v>
      </c>
      <c r="I96" s="5" t="s">
        <v>114</v>
      </c>
      <c r="J96" s="11" t="s">
        <v>139</v>
      </c>
      <c r="K96" s="10">
        <v>100</v>
      </c>
      <c r="L96" s="32">
        <v>100</v>
      </c>
      <c r="M96" s="32">
        <v>100</v>
      </c>
      <c r="N96" s="37">
        <f t="shared" si="1"/>
        <v>100</v>
      </c>
    </row>
    <row r="97" spans="1:14" ht="107.25" customHeight="1" x14ac:dyDescent="0.25">
      <c r="A97" s="23">
        <v>87</v>
      </c>
      <c r="B97" s="5" t="s">
        <v>25</v>
      </c>
      <c r="C97" s="5" t="s">
        <v>37</v>
      </c>
      <c r="D97" s="5" t="s">
        <v>30</v>
      </c>
      <c r="E97" s="5" t="s">
        <v>102</v>
      </c>
      <c r="F97" s="5" t="s">
        <v>69</v>
      </c>
      <c r="G97" s="5" t="s">
        <v>22</v>
      </c>
      <c r="H97" s="5" t="s">
        <v>176</v>
      </c>
      <c r="I97" s="5" t="s">
        <v>114</v>
      </c>
      <c r="J97" s="11" t="s">
        <v>177</v>
      </c>
      <c r="K97" s="10">
        <v>0</v>
      </c>
      <c r="L97" s="32">
        <v>51.3</v>
      </c>
      <c r="M97" s="32">
        <v>51.3</v>
      </c>
      <c r="N97" s="37">
        <f t="shared" ref="N97:N107" si="24">M97/L97*100</f>
        <v>100</v>
      </c>
    </row>
    <row r="98" spans="1:14" ht="105" customHeight="1" x14ac:dyDescent="0.25">
      <c r="A98" s="23">
        <v>88</v>
      </c>
      <c r="B98" s="24" t="s">
        <v>25</v>
      </c>
      <c r="C98" s="5" t="s">
        <v>37</v>
      </c>
      <c r="D98" s="5" t="s">
        <v>30</v>
      </c>
      <c r="E98" s="5" t="s">
        <v>102</v>
      </c>
      <c r="F98" s="5" t="s">
        <v>69</v>
      </c>
      <c r="G98" s="5" t="s">
        <v>22</v>
      </c>
      <c r="H98" s="5" t="s">
        <v>178</v>
      </c>
      <c r="I98" s="5" t="s">
        <v>114</v>
      </c>
      <c r="J98" s="11" t="s">
        <v>179</v>
      </c>
      <c r="K98" s="10">
        <v>0</v>
      </c>
      <c r="L98" s="32">
        <v>100</v>
      </c>
      <c r="M98" s="32">
        <v>100</v>
      </c>
      <c r="N98" s="37">
        <f t="shared" si="24"/>
        <v>100</v>
      </c>
    </row>
    <row r="99" spans="1:14" ht="114" customHeight="1" x14ac:dyDescent="0.25">
      <c r="A99" s="23">
        <v>89</v>
      </c>
      <c r="B99" s="24" t="s">
        <v>25</v>
      </c>
      <c r="C99" s="5" t="s">
        <v>37</v>
      </c>
      <c r="D99" s="5" t="s">
        <v>30</v>
      </c>
      <c r="E99" s="5" t="s">
        <v>102</v>
      </c>
      <c r="F99" s="5" t="s">
        <v>69</v>
      </c>
      <c r="G99" s="5" t="s">
        <v>22</v>
      </c>
      <c r="H99" s="5" t="s">
        <v>70</v>
      </c>
      <c r="I99" s="5" t="s">
        <v>114</v>
      </c>
      <c r="J99" s="11" t="s">
        <v>140</v>
      </c>
      <c r="K99" s="10">
        <v>0</v>
      </c>
      <c r="L99" s="32">
        <v>1599</v>
      </c>
      <c r="M99" s="32">
        <v>1599</v>
      </c>
      <c r="N99" s="37">
        <f t="shared" si="24"/>
        <v>100</v>
      </c>
    </row>
    <row r="100" spans="1:14" ht="138" hidden="1" customHeight="1" x14ac:dyDescent="0.25">
      <c r="A100" s="23">
        <v>90</v>
      </c>
      <c r="B100" s="24" t="s">
        <v>25</v>
      </c>
      <c r="C100" s="5" t="s">
        <v>37</v>
      </c>
      <c r="D100" s="5" t="s">
        <v>30</v>
      </c>
      <c r="E100" s="5" t="s">
        <v>102</v>
      </c>
      <c r="F100" s="5" t="s">
        <v>69</v>
      </c>
      <c r="G100" s="5" t="s">
        <v>22</v>
      </c>
      <c r="H100" s="5" t="s">
        <v>158</v>
      </c>
      <c r="I100" s="5" t="s">
        <v>38</v>
      </c>
      <c r="J100" s="11" t="s">
        <v>159</v>
      </c>
      <c r="K100" s="10">
        <v>0</v>
      </c>
      <c r="L100" s="32">
        <v>0</v>
      </c>
      <c r="M100" s="32">
        <v>8.5</v>
      </c>
      <c r="N100" s="37" t="e">
        <f t="shared" si="24"/>
        <v>#DIV/0!</v>
      </c>
    </row>
    <row r="101" spans="1:14" ht="138" customHeight="1" x14ac:dyDescent="0.25">
      <c r="A101" s="23">
        <v>91</v>
      </c>
      <c r="B101" s="24" t="s">
        <v>25</v>
      </c>
      <c r="C101" s="5" t="s">
        <v>37</v>
      </c>
      <c r="D101" s="5" t="s">
        <v>30</v>
      </c>
      <c r="E101" s="5" t="s">
        <v>102</v>
      </c>
      <c r="F101" s="5" t="s">
        <v>69</v>
      </c>
      <c r="G101" s="5" t="s">
        <v>22</v>
      </c>
      <c r="H101" s="5" t="s">
        <v>160</v>
      </c>
      <c r="I101" s="5" t="s">
        <v>38</v>
      </c>
      <c r="J101" s="11" t="s">
        <v>161</v>
      </c>
      <c r="K101" s="10">
        <v>0</v>
      </c>
      <c r="L101" s="32">
        <v>29.4</v>
      </c>
      <c r="M101" s="32">
        <v>29.4</v>
      </c>
      <c r="N101" s="37">
        <f t="shared" si="24"/>
        <v>100</v>
      </c>
    </row>
    <row r="102" spans="1:14" ht="87.75" customHeight="1" x14ac:dyDescent="0.25">
      <c r="A102" s="23">
        <v>92</v>
      </c>
      <c r="B102" s="4" t="s">
        <v>2</v>
      </c>
      <c r="C102" s="4" t="s">
        <v>37</v>
      </c>
      <c r="D102" s="4" t="s">
        <v>66</v>
      </c>
      <c r="E102" s="4" t="s">
        <v>0</v>
      </c>
      <c r="F102" s="4" t="s">
        <v>2</v>
      </c>
      <c r="G102" s="4" t="s">
        <v>0</v>
      </c>
      <c r="H102" s="4" t="s">
        <v>1</v>
      </c>
      <c r="I102" s="4" t="s">
        <v>2</v>
      </c>
      <c r="J102" s="6" t="s">
        <v>180</v>
      </c>
      <c r="K102" s="10">
        <v>0</v>
      </c>
      <c r="L102" s="39">
        <f>L103</f>
        <v>750</v>
      </c>
      <c r="M102" s="39">
        <f>M103</f>
        <v>750</v>
      </c>
      <c r="N102" s="37">
        <f t="shared" si="24"/>
        <v>100</v>
      </c>
    </row>
    <row r="103" spans="1:14" ht="72.75" customHeight="1" x14ac:dyDescent="0.25">
      <c r="A103" s="23">
        <v>93</v>
      </c>
      <c r="B103" s="34" t="s">
        <v>25</v>
      </c>
      <c r="C103" s="34" t="s">
        <v>37</v>
      </c>
      <c r="D103" s="34" t="s">
        <v>66</v>
      </c>
      <c r="E103" s="34" t="s">
        <v>12</v>
      </c>
      <c r="F103" s="34" t="s">
        <v>181</v>
      </c>
      <c r="G103" s="34" t="s">
        <v>22</v>
      </c>
      <c r="H103" s="34" t="s">
        <v>1</v>
      </c>
      <c r="I103" s="34" t="s">
        <v>114</v>
      </c>
      <c r="J103" s="46" t="s">
        <v>182</v>
      </c>
      <c r="K103" s="7">
        <v>0</v>
      </c>
      <c r="L103" s="32">
        <v>750</v>
      </c>
      <c r="M103" s="32">
        <v>750</v>
      </c>
      <c r="N103" s="37">
        <f t="shared" si="24"/>
        <v>100</v>
      </c>
    </row>
    <row r="104" spans="1:14" ht="68.25" hidden="1" customHeight="1" x14ac:dyDescent="0.25">
      <c r="A104" s="23">
        <v>94</v>
      </c>
      <c r="B104" s="34"/>
      <c r="C104" s="34"/>
      <c r="D104" s="34"/>
      <c r="E104" s="34"/>
      <c r="F104" s="34"/>
      <c r="G104" s="34"/>
      <c r="H104" s="34"/>
      <c r="I104" s="34"/>
      <c r="J104" s="11"/>
      <c r="K104" s="7"/>
      <c r="L104" s="32"/>
      <c r="M104" s="32"/>
      <c r="N104" s="37" t="e">
        <f t="shared" si="24"/>
        <v>#DIV/0!</v>
      </c>
    </row>
    <row r="105" spans="1:14" ht="68.25" hidden="1" customHeight="1" x14ac:dyDescent="0.25">
      <c r="A105" s="23">
        <v>95</v>
      </c>
      <c r="B105" s="33"/>
      <c r="C105" s="33"/>
      <c r="D105" s="33"/>
      <c r="E105" s="33"/>
      <c r="F105" s="33"/>
      <c r="G105" s="33"/>
      <c r="H105" s="33"/>
      <c r="I105" s="33"/>
      <c r="J105" s="13"/>
      <c r="K105" s="7"/>
      <c r="L105" s="7"/>
      <c r="M105" s="7"/>
      <c r="N105" s="37" t="e">
        <f t="shared" si="24"/>
        <v>#DIV/0!</v>
      </c>
    </row>
    <row r="106" spans="1:14" ht="68.25" hidden="1" customHeight="1" x14ac:dyDescent="0.25">
      <c r="A106" s="23">
        <v>96</v>
      </c>
      <c r="B106" s="34"/>
      <c r="C106" s="34"/>
      <c r="D106" s="34"/>
      <c r="E106" s="34"/>
      <c r="F106" s="34"/>
      <c r="G106" s="34"/>
      <c r="H106" s="34"/>
      <c r="I106" s="34"/>
      <c r="J106" s="11"/>
      <c r="K106" s="7"/>
      <c r="L106" s="32"/>
      <c r="M106" s="32"/>
      <c r="N106" s="37" t="e">
        <f t="shared" si="24"/>
        <v>#DIV/0!</v>
      </c>
    </row>
    <row r="107" spans="1:14" ht="15.75" x14ac:dyDescent="0.25">
      <c r="A107" s="23">
        <v>97</v>
      </c>
      <c r="B107" s="20"/>
      <c r="C107" s="20"/>
      <c r="D107" s="20"/>
      <c r="E107" s="20"/>
      <c r="F107" s="20"/>
      <c r="G107" s="20"/>
      <c r="H107" s="20"/>
      <c r="I107" s="20"/>
      <c r="J107" s="20"/>
      <c r="K107" s="31">
        <f>K11+K61</f>
        <v>7328.2999999999993</v>
      </c>
      <c r="L107" s="31">
        <f>L11+L61</f>
        <v>10514.599999999999</v>
      </c>
      <c r="M107" s="31">
        <f>M11+M61</f>
        <v>10599.099999999999</v>
      </c>
      <c r="N107" s="37">
        <f t="shared" si="24"/>
        <v>100.80364445627986</v>
      </c>
    </row>
  </sheetData>
  <mergeCells count="9">
    <mergeCell ref="A8:A9"/>
    <mergeCell ref="B8:J8"/>
    <mergeCell ref="K8:K9"/>
    <mergeCell ref="L8:L9"/>
    <mergeCell ref="J1:N1"/>
    <mergeCell ref="J2:N2"/>
    <mergeCell ref="M8:M9"/>
    <mergeCell ref="N8:N9"/>
    <mergeCell ref="B6:J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5" sqref="I25"/>
    </sheetView>
  </sheetViews>
  <sheetFormatPr defaultRowHeight="15" x14ac:dyDescent="0.25"/>
  <cols>
    <col min="1" max="2" width="5.85546875" customWidth="1"/>
    <col min="3" max="3" width="5.28515625" customWidth="1"/>
    <col min="4" max="4" width="5.140625" customWidth="1"/>
    <col min="5" max="5" width="4.140625" customWidth="1"/>
    <col min="6" max="6" width="5" customWidth="1"/>
    <col min="7" max="7" width="4.28515625" customWidth="1"/>
    <col min="8" max="8" width="5.28515625" customWidth="1"/>
    <col min="9" max="9" width="8.28515625" customWidth="1"/>
    <col min="10" max="10" width="30.14062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2024-03-22T01:28:27Z</dcterms:modified>
</cp:coreProperties>
</file>